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20" windowWidth="19320" windowHeight="7680" tabRatio="876" activeTab="0"/>
  </bookViews>
  <sheets>
    <sheet name="плановая смета 14" sheetId="1" r:id="rId1"/>
    <sheet name="доходная часть " sheetId="2" r:id="rId2"/>
  </sheets>
  <externalReferences>
    <externalReference r:id="rId5"/>
  </externalReferences>
  <definedNames>
    <definedName name="_xlnm.Print_Titles" localSheetId="0">'плановая смета 14'!$3:$3</definedName>
    <definedName name="_xlnm.Print_Area" localSheetId="1">'доходная часть '!$A$1:$D$25</definedName>
    <definedName name="_xlnm.Print_Area" localSheetId="0">'плановая смета 14'!$A$2:$C$130</definedName>
  </definedNames>
  <calcPr fullCalcOnLoad="1" refMode="R1C1"/>
</workbook>
</file>

<file path=xl/comments1.xml><?xml version="1.0" encoding="utf-8"?>
<comments xmlns="http://schemas.openxmlformats.org/spreadsheetml/2006/main">
  <authors>
    <author>Костенко К.О.</author>
    <author>Ovsova_OA</author>
  </authors>
  <commentList>
    <comment ref="C82" authorId="0">
      <text>
        <r>
          <rPr>
            <b/>
            <sz val="9"/>
            <rFont val="Tahoma"/>
            <family val="2"/>
          </rPr>
          <t>Костенко К.О.:</t>
        </r>
        <r>
          <rPr>
            <sz val="9"/>
            <rFont val="Tahoma"/>
            <family val="2"/>
          </rPr>
          <t xml:space="preserve">
538960 руб. организация Экстил-про +500 000 (Пузиков)
</t>
        </r>
      </text>
    </comment>
    <comment ref="C87" authorId="0">
      <text>
        <r>
          <rPr>
            <b/>
            <sz val="9"/>
            <rFont val="Tahoma"/>
            <family val="2"/>
          </rPr>
          <t>Костенко К.О.:</t>
        </r>
        <r>
          <rPr>
            <sz val="9"/>
            <rFont val="Tahoma"/>
            <family val="2"/>
          </rPr>
          <t xml:space="preserve">
3841323,5 руб. Издательство БСТ</t>
        </r>
      </text>
    </comment>
    <comment ref="C91" authorId="0">
      <text>
        <r>
          <rPr>
            <b/>
            <sz val="9"/>
            <rFont val="Tahoma"/>
            <family val="2"/>
          </rPr>
          <t>Костенко К.О.:</t>
        </r>
        <r>
          <rPr>
            <sz val="9"/>
            <rFont val="Tahoma"/>
            <family val="2"/>
          </rPr>
          <t xml:space="preserve">
типография Новая</t>
        </r>
      </text>
    </comment>
    <comment ref="C40" authorId="0">
      <text>
        <r>
          <rPr>
            <b/>
            <sz val="9"/>
            <rFont val="Tahoma"/>
            <family val="2"/>
          </rPr>
          <t>Костенко К.О.:</t>
        </r>
        <r>
          <rPr>
            <sz val="9"/>
            <rFont val="Tahoma"/>
            <family val="2"/>
          </rPr>
          <t xml:space="preserve">
ценообразование</t>
        </r>
      </text>
    </comment>
    <comment ref="E26" authorId="1">
      <text>
        <r>
          <rPr>
            <b/>
            <sz val="8"/>
            <rFont val="Tahoma"/>
            <family val="2"/>
          </rPr>
          <t>Ovsova_OA:</t>
        </r>
        <r>
          <rPr>
            <sz val="8"/>
            <rFont val="Tahoma"/>
            <family val="2"/>
          </rPr>
          <t xml:space="preserve">
уточнить у Фадеевой сумму по смете 2014
</t>
        </r>
      </text>
    </comment>
  </commentList>
</comments>
</file>

<file path=xl/comments2.xml><?xml version="1.0" encoding="utf-8"?>
<comments xmlns="http://schemas.openxmlformats.org/spreadsheetml/2006/main">
  <authors>
    <author>Костенко К.О.</author>
  </authors>
  <commentList>
    <comment ref="D14" authorId="0">
      <text>
        <r>
          <rPr>
            <b/>
            <sz val="9"/>
            <rFont val="Tahoma"/>
            <family val="2"/>
          </rPr>
          <t>Костенко К.О.:</t>
        </r>
        <r>
          <rPr>
            <sz val="9"/>
            <rFont val="Tahoma"/>
            <family val="2"/>
          </rPr>
          <t xml:space="preserve">
Союзпетрострой-Стандарт (№8 в реестре) Есть постановление суда Дело №А56-255/2013 о взыскании суммы задолжности. По договоренности они попросили рассрочку на 3 года. Согласованный график погашения задолжности пока отсутствует. </t>
        </r>
      </text>
    </comment>
    <comment ref="B20" authorId="0">
      <text>
        <r>
          <rPr>
            <b/>
            <sz val="9"/>
            <rFont val="Tahoma"/>
            <family val="2"/>
          </rPr>
          <t>Костенко К.О.:</t>
        </r>
        <r>
          <rPr>
            <sz val="9"/>
            <rFont val="Tahoma"/>
            <family val="2"/>
          </rPr>
          <t xml:space="preserve">
за 1 кв. 2014 г. выставленно счетов на сумму 141 696 250 руб. Расчет следующий 140 млн. * 4 квартала = 560 млн
</t>
        </r>
      </text>
    </comment>
    <comment ref="B13" authorId="0">
      <text>
        <r>
          <rPr>
            <b/>
            <sz val="9"/>
            <rFont val="Tahoma"/>
            <family val="2"/>
          </rPr>
          <t>Костенко К.О.:</t>
        </r>
        <r>
          <rPr>
            <sz val="9"/>
            <rFont val="Tahoma"/>
            <family val="2"/>
          </rPr>
          <t xml:space="preserve">
-500 000 вступительный взнос за январь 2011 г. - как не реальный для взыскания</t>
        </r>
      </text>
    </comment>
  </commentList>
</comments>
</file>

<file path=xl/sharedStrings.xml><?xml version="1.0" encoding="utf-8"?>
<sst xmlns="http://schemas.openxmlformats.org/spreadsheetml/2006/main" count="237" uniqueCount="176">
  <si>
    <t>Статья сметы расходов</t>
  </si>
  <si>
    <t>Итого</t>
  </si>
  <si>
    <t>1.</t>
  </si>
  <si>
    <t xml:space="preserve">Техническое регулирование </t>
  </si>
  <si>
    <t>1.1.</t>
  </si>
  <si>
    <t>1.2.</t>
  </si>
  <si>
    <t>1.3.</t>
  </si>
  <si>
    <t>2.</t>
  </si>
  <si>
    <t>3.</t>
  </si>
  <si>
    <t>3.1.</t>
  </si>
  <si>
    <t>3.2.</t>
  </si>
  <si>
    <t>4.</t>
  </si>
  <si>
    <t>Профессиональная подготовка и аттестация</t>
  </si>
  <si>
    <t>4.1.</t>
  </si>
  <si>
    <t>4.2.</t>
  </si>
  <si>
    <t>4.3.</t>
  </si>
  <si>
    <t>4.4.</t>
  </si>
  <si>
    <t>5.</t>
  </si>
  <si>
    <t>6.</t>
  </si>
  <si>
    <t>7.</t>
  </si>
  <si>
    <t>8.</t>
  </si>
  <si>
    <t>9.</t>
  </si>
  <si>
    <t>10.</t>
  </si>
  <si>
    <t>11.</t>
  </si>
  <si>
    <t>Издательские расходы</t>
  </si>
  <si>
    <t>12.</t>
  </si>
  <si>
    <t>13.</t>
  </si>
  <si>
    <t>АДМИНИСТРАТИВНО-ХОЗЯЙСТВЕННЫЕ РАСХОДЫ</t>
  </si>
  <si>
    <t>ИТОГО: административно-хозяйственные расходы</t>
  </si>
  <si>
    <t>14.</t>
  </si>
  <si>
    <t>Ежегодное проведение аудита</t>
  </si>
  <si>
    <t>15.</t>
  </si>
  <si>
    <t>16.</t>
  </si>
  <si>
    <t>Фонд заработной платы с налогом на доходы физических лиц</t>
  </si>
  <si>
    <t>17.</t>
  </si>
  <si>
    <t>18.</t>
  </si>
  <si>
    <t>Премиальный фонд с налогом на доходы физических лиц</t>
  </si>
  <si>
    <t>19.</t>
  </si>
  <si>
    <t>20.</t>
  </si>
  <si>
    <t>21.</t>
  </si>
  <si>
    <t>Ремонт, обслуживание основных фондов, расходные материалы и т.п.</t>
  </si>
  <si>
    <t>22.</t>
  </si>
  <si>
    <t>Аренда</t>
  </si>
  <si>
    <t>23.</t>
  </si>
  <si>
    <t>Связь, интернет, услуги хостинга</t>
  </si>
  <si>
    <t>24.</t>
  </si>
  <si>
    <t>Ремонт офиса</t>
  </si>
  <si>
    <t>25.</t>
  </si>
  <si>
    <t>Транспортное обслуживание мероприятий и текущей деятельности Национального объединения строителей</t>
  </si>
  <si>
    <t>26.</t>
  </si>
  <si>
    <t>27.</t>
  </si>
  <si>
    <t>Программное обеспечение рабочих мест</t>
  </si>
  <si>
    <t>Представительские расходы</t>
  </si>
  <si>
    <t>Разное</t>
  </si>
  <si>
    <t>Переходящие обязательства за вычетом уплаченных авансов</t>
  </si>
  <si>
    <t>Разработка документов в области методологии градостроительной деятельности и саморегулирования</t>
  </si>
  <si>
    <t>Разработка документов по нормативному обеспечению деятельности саморегулируемых организаций</t>
  </si>
  <si>
    <t>Разработка методических документов в области технического регулирования и оценки соответствия</t>
  </si>
  <si>
    <t>Софинансирование повышения квалификации работников членов саморегулируемых организаций в рамках реализации Положения о поддержке Национальным объединением строителей субъектов малого предпринимательства в подготовке кадров</t>
  </si>
  <si>
    <t>№ п/п</t>
  </si>
  <si>
    <t>Возмещение расходов членам Совета, членам Ревизионной комиссии, координаторам и председателям комитетов в порядке, установленном Советом; оплата командировочных расходов штатных работников</t>
  </si>
  <si>
    <t>4.5.</t>
  </si>
  <si>
    <t>4.6.</t>
  </si>
  <si>
    <t>ОБЕСПЕЧЕНИЕ ВЫПОЛНЕНИЯ
ЦЕЛЕВЫХ ПРОГРАММ И МЕРОПРИЯТИЙ</t>
  </si>
  <si>
    <t>ИТОГО: обеспечение выполнения целевых программ и мероприятий</t>
  </si>
  <si>
    <t>Издание и рассылка документов по техническому регулированию</t>
  </si>
  <si>
    <t>РАСХОДЫ НА ВЫПОЛНЕНИЕ
ЦЕЛЕВЫХ ПРОГРАММ И МЕРОПРИЯТИЙ</t>
  </si>
  <si>
    <t>Издание и рассылка книг серии «Библиотека  НОСТРОЙ», буклетов, справочников, энциклопедий и другой информационно-рекламной продукции</t>
  </si>
  <si>
    <t>Издание и рассылка бюллетеня Национального объединения строителей</t>
  </si>
  <si>
    <t>9.1.</t>
  </si>
  <si>
    <t>9.2.</t>
  </si>
  <si>
    <t>9.3.</t>
  </si>
  <si>
    <t>3.3.</t>
  </si>
  <si>
    <t>3.4.</t>
  </si>
  <si>
    <t>ВЗНОСЫ</t>
  </si>
  <si>
    <t>Средства на расчетном счете</t>
  </si>
  <si>
    <t>Подотчетные суммы</t>
  </si>
  <si>
    <t>Депозит</t>
  </si>
  <si>
    <t>Членские взносы за 2010 год</t>
  </si>
  <si>
    <t>Членские взносы за 2011 год</t>
  </si>
  <si>
    <t>Членские взносы за 2012 год</t>
  </si>
  <si>
    <t>Членские взносы за 2013 год</t>
  </si>
  <si>
    <t>Резерв (С учетом кассового плана по доходам)</t>
  </si>
  <si>
    <t>СМЕТА РАСХОДОВ (проект)
Национального объединения строителей на 2014 год</t>
  </si>
  <si>
    <t>Разработка и экспертиза сводов правил (СНиПов) обязательного и добровольного применения, межгосударственных строительных норм и сводов правил</t>
  </si>
  <si>
    <t>Разработка межгосударственных и национальных стандартов</t>
  </si>
  <si>
    <t>Разработка проектов профессиональных стандартов для руководителей и инженерно-технических работников  и рабочих кадров</t>
  </si>
  <si>
    <t>Единая система аттестации руководителей и специалистов строительного комплекса: актуализация тестов; модернизация программного обеспечения; техническое содержание оборудования и тех.поддержка</t>
  </si>
  <si>
    <t>Прокопьева</t>
  </si>
  <si>
    <t>Пугачев</t>
  </si>
  <si>
    <t>Заретдинова</t>
  </si>
  <si>
    <t>Акилин</t>
  </si>
  <si>
    <t>4.7.</t>
  </si>
  <si>
    <t xml:space="preserve">Взаимодействие со СМИ в соответствии с медиа-планом </t>
  </si>
  <si>
    <t>Мониторинг административных барьеров и развитие Автоматизированной информационной системы обеспечения административных процедур в строительстве (АИС ОАПС)</t>
  </si>
  <si>
    <t>Бандорин, Невоструев</t>
  </si>
  <si>
    <t>Хасханов</t>
  </si>
  <si>
    <t>Хасханов (Акилин)</t>
  </si>
  <si>
    <t>Костенко</t>
  </si>
  <si>
    <t>Прокопьева, Родионова</t>
  </si>
  <si>
    <t>Комитет по МО</t>
  </si>
  <si>
    <t xml:space="preserve">Хасханов </t>
  </si>
  <si>
    <t>план на 2014</t>
  </si>
  <si>
    <t>Бандорин</t>
  </si>
  <si>
    <t>Остаток денежных средств на 31.12.2013, в том числе:</t>
  </si>
  <si>
    <t>Прибыль от средств, размещенных в депозит, ожидаемая в 2014 году</t>
  </si>
  <si>
    <t>Итого средств в 2014 году (кассовый план):</t>
  </si>
  <si>
    <t xml:space="preserve">Разработка нормативных документов в сфере регулирования строительной деятельности </t>
  </si>
  <si>
    <t>Переходящие обязательства прошлых лет</t>
  </si>
  <si>
    <t>1.4.</t>
  </si>
  <si>
    <t>ИТОГО: расходы на выполнение целевых программ,  мероприятий и переходящих обязательств</t>
  </si>
  <si>
    <t>в т.ч. ФОТ Аппарата</t>
  </si>
  <si>
    <t>в т.ч. ФОТ Помощников Координаторов</t>
  </si>
  <si>
    <t>Материальная помощь и Добровольное медицинское страхование</t>
  </si>
  <si>
    <t>Приобретение основных фондов и нематериальных активов</t>
  </si>
  <si>
    <t>Канцтовары, атрибутика, сувениры, бланки аттестатов</t>
  </si>
  <si>
    <t>Модернизация сайта Национального объединения строителей, текущее обслуживание програмного обеспечения</t>
  </si>
  <si>
    <t>7.1</t>
  </si>
  <si>
    <t>7.2.</t>
  </si>
  <si>
    <t>7.3.</t>
  </si>
  <si>
    <t>7.4.</t>
  </si>
  <si>
    <t>7.5.</t>
  </si>
  <si>
    <t>7.6</t>
  </si>
  <si>
    <t>7.7</t>
  </si>
  <si>
    <t>7.8.</t>
  </si>
  <si>
    <t>7.10</t>
  </si>
  <si>
    <t>СУММЫ ПОСТУПЛЕНИЙ, ОЖИДАЕМЫХ В 2014 ГОДУ в Национальное объединение строителей</t>
  </si>
  <si>
    <t>7.9.</t>
  </si>
  <si>
    <t xml:space="preserve">Итого расходов по смете 2014 года </t>
  </si>
  <si>
    <t xml:space="preserve">Проведение мероприятий в соответствии с рамочным соглашением между НОСТРОЙ  и TÜV Rheinland Akademie GmbH </t>
  </si>
  <si>
    <t>Разработка методических материалов для системы дополнительного профессионального образования в том числе на условиях софинасирования</t>
  </si>
  <si>
    <t>Финал всероссийского конкурса профессионального мастерства</t>
  </si>
  <si>
    <t>Проведение мероприятий Национального объединения строителей</t>
  </si>
  <si>
    <t>Международное сотрудничество (Софинансирование порядка 15,5 млн.руб.)</t>
  </si>
  <si>
    <t>в т.ч. по обязательствам прошлых лет:</t>
  </si>
  <si>
    <t>в т.ч. Премиальный фонд Аппарата</t>
  </si>
  <si>
    <t>в т.ч. Премиальный фонд Помощников Координаторов</t>
  </si>
  <si>
    <t>Справочно: прибыль от средств, размещенных в депозит в 2013 году</t>
  </si>
  <si>
    <t>% исполнения ожидаемый в 2014 г.</t>
  </si>
  <si>
    <t>ожидаемые поступления в 2014 г.</t>
  </si>
  <si>
    <t xml:space="preserve">Членские взносы за 2014 год </t>
  </si>
  <si>
    <t xml:space="preserve">         в т.ч. остатки денежных средств </t>
  </si>
  <si>
    <t>по плану (при 100% оплате взносов и задолжностей прошлых периодов)</t>
  </si>
  <si>
    <t>Вступительные взносы (2011-2013ГГ.)</t>
  </si>
  <si>
    <t>Общая  фактическая задолженность за 2011-2013 гг. в т.ч.:</t>
  </si>
  <si>
    <t xml:space="preserve">         в т.ч. ожидаемая доходная часть в 2014 году</t>
  </si>
  <si>
    <t xml:space="preserve">ИТОГО ожидаемое поступление средств за 2014 год  </t>
  </si>
  <si>
    <t>в т.ч. взносы на ФОТ Аппарата</t>
  </si>
  <si>
    <t>Взносы (ПФ,ФСС,ФОМС)</t>
  </si>
  <si>
    <t>в т.ч. по обязательствам прошлых лет</t>
  </si>
  <si>
    <t>Внедрение СТО НОСТРОЙ в образовательные программы, разработка учебно-методических комплексов, организация обучения по ним.</t>
  </si>
  <si>
    <t>В т.ч.: возмещение расходов членам Совета, Рев.комиссии, координаторам и председателям комитетов</t>
  </si>
  <si>
    <t>В т.ч.: командировочные расходы штатных работников</t>
  </si>
  <si>
    <t>в т.ч. Резерв Совета</t>
  </si>
  <si>
    <t>-</t>
  </si>
  <si>
    <t>Итого ожидаемое поступление задолженности за 2010-2013гг:</t>
  </si>
  <si>
    <t xml:space="preserve">ИТОГО ожидаемое поступление средств на 2014 год (с учетом ожидаемого поступления задолженности прошлых периодов) </t>
  </si>
  <si>
    <t xml:space="preserve">ИТОГО ожидаемая доходная часть на 2014 год (с учетом ожидаемого поступления задолженности прошлых периодов и остатка денежных средств на 31.12.2013г.) </t>
  </si>
  <si>
    <t>В том числе ФОТ</t>
  </si>
  <si>
    <t>В том числе налоги с ФОТ</t>
  </si>
  <si>
    <t>в т.ч. Материальная помощь Аппарата</t>
  </si>
  <si>
    <t>в т.ч. Материальная помощь Помощников Координаторов</t>
  </si>
  <si>
    <t>в т.ч. взносы на ФОТ Помощников Координаторов</t>
  </si>
  <si>
    <t xml:space="preserve">         в т.ч. ожидаемое поступление оплат по задолженности предшествующих периодов</t>
  </si>
  <si>
    <t>Разработка стандартов и рекомендаций  Национального объединения строителей, в том числе на условиях софинансирования</t>
  </si>
  <si>
    <t>Перевод, техническое редактирование и сравнительный анализ нормативных документов профессиональных организаций, объединений и ассоциаций стран Европейского Союза в области строительства и подготовка предложений по их учету  при разработке документов системы стандартизации Национального объединения строителей, в том числе на условиях софинансирования</t>
  </si>
  <si>
    <t>Координационная работа в федеральных округах по планам федеральных округов, утверженных окружными конференциями, в том числе:</t>
  </si>
  <si>
    <t>Общая сумма переходящих обязательств на 2014г.</t>
  </si>
  <si>
    <t>Расходы за счет резерва совета в 2013 г.:</t>
  </si>
  <si>
    <t>В том числе участие в мероприятиях</t>
  </si>
  <si>
    <t>Обязательства предшествующих периодов, не включенные в смету</t>
  </si>
  <si>
    <t>в т.ч. план на 2014 год</t>
  </si>
  <si>
    <t>в том числе остатки денежных средств с 2013г.:</t>
  </si>
  <si>
    <t>Проведение образовательных, информационных, научно-практических мероприятий (в том числе: подготовка экспертов и юристов СРО;  экспертов по контролю за соблюдением требований стандартов СРО на строительных площадках; мероприятия для специализированных органов и сотрудников СРО, обучение экспертов ФКС, круглые столы, конференции, обсуждения СТО НОСТРОЙ, профессиональных стандартов и пр.), в том числе на условиях софинансирования</t>
  </si>
  <si>
    <t>Разработка нормативно-методических документов в области ценообразования и управления контрактами</t>
  </si>
  <si>
    <t>Приложение к Протоколу №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</si>
</sst>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indexed="8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9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10"/>
      <color indexed="8"/>
      <name val="Calibri"/>
      <family val="2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24" borderId="0" xfId="0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7" fillId="24" borderId="10" xfId="0" applyFont="1" applyFill="1" applyBorder="1" applyAlignment="1" applyProtection="1">
      <alignment horizontal="left" vertical="center" wrapText="1"/>
      <protection locked="0"/>
    </xf>
    <xf numFmtId="0" fontId="10" fillId="24" borderId="10" xfId="0" applyFont="1" applyFill="1" applyBorder="1" applyAlignment="1">
      <alignment horizontal="left" vertical="center" wrapText="1"/>
    </xf>
    <xf numFmtId="0" fontId="7" fillId="24" borderId="10" xfId="0" applyNumberFormat="1" applyFont="1" applyFill="1" applyBorder="1" applyAlignment="1" applyProtection="1">
      <alignment horizontal="left" vertical="center" wrapText="1"/>
      <protection locked="0"/>
    </xf>
    <xf numFmtId="3" fontId="11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24" borderId="10" xfId="0" applyNumberFormat="1" applyFont="1" applyFill="1" applyBorder="1" applyAlignment="1">
      <alignment wrapText="1"/>
    </xf>
    <xf numFmtId="9" fontId="0" fillId="24" borderId="10" xfId="0" applyNumberFormat="1" applyFont="1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3" fontId="2" fillId="24" borderId="10" xfId="0" applyNumberFormat="1" applyFont="1" applyFill="1" applyBorder="1" applyAlignment="1">
      <alignment wrapText="1"/>
    </xf>
    <xf numFmtId="0" fontId="2" fillId="24" borderId="10" xfId="0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wrapText="1"/>
    </xf>
    <xf numFmtId="10" fontId="4" fillId="24" borderId="10" xfId="0" applyNumberFormat="1" applyFont="1" applyFill="1" applyBorder="1" applyAlignment="1">
      <alignment wrapText="1"/>
    </xf>
    <xf numFmtId="9" fontId="0" fillId="24" borderId="10" xfId="0" applyNumberFormat="1" applyFill="1" applyBorder="1" applyAlignment="1">
      <alignment wrapText="1"/>
    </xf>
    <xf numFmtId="0" fontId="4" fillId="24" borderId="10" xfId="0" applyFont="1" applyFill="1" applyBorder="1" applyAlignment="1">
      <alignment horizontal="left" wrapText="1"/>
    </xf>
    <xf numFmtId="0" fontId="11" fillId="24" borderId="10" xfId="0" applyFont="1" applyFill="1" applyBorder="1" applyAlignment="1" applyProtection="1">
      <alignment horizontal="center" vertical="center" wrapText="1"/>
      <protection/>
    </xf>
    <xf numFmtId="3" fontId="7" fillId="24" borderId="10" xfId="0" applyNumberFormat="1" applyFont="1" applyFill="1" applyBorder="1" applyAlignment="1" applyProtection="1">
      <alignment horizontal="left" vertical="center" wrapText="1"/>
      <protection/>
    </xf>
    <xf numFmtId="49" fontId="11" fillId="24" borderId="10" xfId="0" applyNumberFormat="1" applyFont="1" applyFill="1" applyBorder="1" applyAlignment="1" applyProtection="1">
      <alignment horizontal="left" vertical="center" wrapText="1"/>
      <protection/>
    </xf>
    <xf numFmtId="3" fontId="11" fillId="24" borderId="10" xfId="0" applyNumberFormat="1" applyFont="1" applyFill="1" applyBorder="1" applyAlignment="1" applyProtection="1">
      <alignment horizontal="right" vertical="center" wrapText="1"/>
      <protection/>
    </xf>
    <xf numFmtId="49" fontId="7" fillId="24" borderId="10" xfId="0" applyNumberFormat="1" applyFont="1" applyFill="1" applyBorder="1" applyAlignment="1" applyProtection="1">
      <alignment horizontal="left" vertical="center" wrapText="1"/>
      <protection/>
    </xf>
    <xf numFmtId="3" fontId="7" fillId="24" borderId="10" xfId="0" applyNumberFormat="1" applyFont="1" applyFill="1" applyBorder="1" applyAlignment="1" applyProtection="1">
      <alignment horizontal="right" vertical="center" wrapText="1"/>
      <protection/>
    </xf>
    <xf numFmtId="3" fontId="11" fillId="24" borderId="10" xfId="0" applyNumberFormat="1" applyFont="1" applyFill="1" applyBorder="1" applyAlignment="1" applyProtection="1">
      <alignment horizontal="left" vertical="center" wrapText="1"/>
      <protection locked="0"/>
    </xf>
    <xf numFmtId="16" fontId="7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24" borderId="10" xfId="0" applyFont="1" applyFill="1" applyBorder="1" applyAlignment="1" applyProtection="1">
      <alignment horizontal="right" vertical="center" wrapText="1"/>
      <protection locked="0"/>
    </xf>
    <xf numFmtId="3" fontId="12" fillId="24" borderId="10" xfId="0" applyNumberFormat="1" applyFont="1" applyFill="1" applyBorder="1" applyAlignment="1" applyProtection="1">
      <alignment horizontal="right" vertical="center" wrapText="1"/>
      <protection/>
    </xf>
    <xf numFmtId="49" fontId="7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24" borderId="10" xfId="0" applyFont="1" applyFill="1" applyBorder="1" applyAlignment="1" applyProtection="1">
      <alignment horizontal="left" vertical="center" wrapText="1"/>
      <protection locked="0"/>
    </xf>
    <xf numFmtId="0" fontId="10" fillId="24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3" fontId="7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14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right" vertical="center"/>
    </xf>
    <xf numFmtId="0" fontId="10" fillId="24" borderId="1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2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3" fontId="10" fillId="24" borderId="0" xfId="0" applyNumberFormat="1" applyFont="1" applyFill="1" applyAlignment="1">
      <alignment horizontal="center" vertical="center"/>
    </xf>
    <xf numFmtId="0" fontId="10" fillId="24" borderId="0" xfId="0" applyFont="1" applyFill="1" applyAlignment="1">
      <alignment vertical="center" wrapText="1"/>
    </xf>
    <xf numFmtId="0" fontId="16" fillId="24" borderId="0" xfId="0" applyFont="1" applyFill="1" applyAlignment="1">
      <alignment/>
    </xf>
    <xf numFmtId="3" fontId="7" fillId="24" borderId="0" xfId="0" applyNumberFormat="1" applyFont="1" applyFill="1" applyBorder="1" applyAlignment="1" applyProtection="1">
      <alignment horizontal="right" vertical="center" wrapText="1"/>
      <protection/>
    </xf>
    <xf numFmtId="3" fontId="16" fillId="24" borderId="0" xfId="0" applyNumberFormat="1" applyFont="1" applyFill="1" applyAlignment="1">
      <alignment horizontal="center" vertical="center"/>
    </xf>
    <xf numFmtId="0" fontId="10" fillId="24" borderId="0" xfId="0" applyFont="1" applyFill="1" applyAlignment="1">
      <alignment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6" fillId="24" borderId="0" xfId="0" applyFont="1" applyFill="1" applyAlignment="1">
      <alignment horizontal="center"/>
    </xf>
    <xf numFmtId="0" fontId="17" fillId="24" borderId="0" xfId="0" applyFont="1" applyFill="1" applyAlignment="1">
      <alignment horizontal="center"/>
    </xf>
    <xf numFmtId="0" fontId="17" fillId="24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2" fillId="0" borderId="10" xfId="54" applyNumberFormat="1" applyFont="1" applyBorder="1" applyAlignment="1">
      <alignment horizontal="right" vertical="top" wrapText="1"/>
      <protection/>
    </xf>
    <xf numFmtId="0" fontId="10" fillId="25" borderId="0" xfId="0" applyFont="1" applyFill="1" applyAlignment="1">
      <alignment horizontal="center" vertical="center"/>
    </xf>
    <xf numFmtId="0" fontId="10" fillId="25" borderId="0" xfId="0" applyFont="1" applyFill="1" applyAlignment="1">
      <alignment vertical="center"/>
    </xf>
    <xf numFmtId="0" fontId="16" fillId="25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 vertical="center"/>
    </xf>
    <xf numFmtId="3" fontId="7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3" fontId="2" fillId="6" borderId="10" xfId="0" applyNumberFormat="1" applyFont="1" applyFill="1" applyBorder="1" applyAlignment="1">
      <alignment wrapText="1"/>
    </xf>
    <xf numFmtId="3" fontId="4" fillId="24" borderId="10" xfId="0" applyNumberFormat="1" applyFont="1" applyFill="1" applyBorder="1" applyAlignment="1">
      <alignment wrapText="1"/>
    </xf>
    <xf numFmtId="3" fontId="5" fillId="24" borderId="10" xfId="0" applyNumberFormat="1" applyFont="1" applyFill="1" applyBorder="1" applyAlignment="1">
      <alignment vertical="center" wrapText="1"/>
    </xf>
    <xf numFmtId="0" fontId="4" fillId="24" borderId="0" xfId="0" applyFont="1" applyFill="1" applyBorder="1" applyAlignment="1">
      <alignment horizontal="right" wrapText="1"/>
    </xf>
    <xf numFmtId="3" fontId="4" fillId="24" borderId="0" xfId="0" applyNumberFormat="1" applyFont="1" applyFill="1" applyBorder="1" applyAlignment="1">
      <alignment wrapText="1"/>
    </xf>
    <xf numFmtId="3" fontId="0" fillId="24" borderId="10" xfId="0" applyNumberFormat="1" applyFont="1" applyFill="1" applyBorder="1" applyAlignment="1">
      <alignment horizontal="right" vertical="center" wrapText="1"/>
    </xf>
    <xf numFmtId="3" fontId="0" fillId="24" borderId="0" xfId="0" applyNumberFormat="1" applyFill="1" applyBorder="1" applyAlignment="1">
      <alignment/>
    </xf>
    <xf numFmtId="3" fontId="0" fillId="24" borderId="10" xfId="0" applyNumberFormat="1" applyFill="1" applyBorder="1" applyAlignment="1">
      <alignment horizontal="right" vertical="center" wrapText="1"/>
    </xf>
    <xf numFmtId="0" fontId="2" fillId="6" borderId="10" xfId="0" applyFont="1" applyFill="1" applyBorder="1" applyAlignment="1">
      <alignment wrapText="1"/>
    </xf>
    <xf numFmtId="3" fontId="0" fillId="6" borderId="10" xfId="0" applyNumberFormat="1" applyFill="1" applyBorder="1" applyAlignment="1">
      <alignment wrapText="1"/>
    </xf>
    <xf numFmtId="9" fontId="0" fillId="6" borderId="10" xfId="0" applyNumberFormat="1" applyFill="1" applyBorder="1" applyAlignment="1">
      <alignment wrapText="1"/>
    </xf>
    <xf numFmtId="3" fontId="2" fillId="6" borderId="10" xfId="0" applyNumberFormat="1" applyFont="1" applyFill="1" applyBorder="1" applyAlignment="1">
      <alignment horizontal="right" vertical="center" wrapText="1"/>
    </xf>
    <xf numFmtId="3" fontId="0" fillId="24" borderId="0" xfId="0" applyNumberFormat="1" applyFill="1" applyBorder="1" applyAlignment="1">
      <alignment wrapText="1"/>
    </xf>
    <xf numFmtId="9" fontId="0" fillId="24" borderId="0" xfId="0" applyNumberFormat="1" applyFill="1" applyBorder="1" applyAlignment="1">
      <alignment wrapText="1"/>
    </xf>
    <xf numFmtId="3" fontId="0" fillId="24" borderId="0" xfId="0" applyNumberFormat="1" applyFill="1" applyBorder="1" applyAlignment="1">
      <alignment horizontal="right" vertical="center" wrapText="1"/>
    </xf>
    <xf numFmtId="3" fontId="0" fillId="24" borderId="10" xfId="0" applyNumberFormat="1" applyFont="1" applyFill="1" applyBorder="1" applyAlignment="1">
      <alignment horizontal="right" vertical="center"/>
    </xf>
    <xf numFmtId="9" fontId="2" fillId="6" borderId="10" xfId="0" applyNumberFormat="1" applyFont="1" applyFill="1" applyBorder="1" applyAlignment="1">
      <alignment/>
    </xf>
    <xf numFmtId="3" fontId="2" fillId="6" borderId="10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wrapText="1"/>
    </xf>
    <xf numFmtId="3" fontId="2" fillId="24" borderId="0" xfId="0" applyNumberFormat="1" applyFont="1" applyFill="1" applyBorder="1" applyAlignment="1">
      <alignment wrapText="1"/>
    </xf>
    <xf numFmtId="9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 horizontal="right" vertical="center"/>
    </xf>
    <xf numFmtId="3" fontId="3" fillId="8" borderId="10" xfId="0" applyNumberFormat="1" applyFont="1" applyFill="1" applyBorder="1" applyAlignment="1">
      <alignment horizontal="right" vertical="center"/>
    </xf>
    <xf numFmtId="3" fontId="3" fillId="8" borderId="1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Alignment="1">
      <alignment vertical="center"/>
    </xf>
    <xf numFmtId="3" fontId="7" fillId="24" borderId="10" xfId="0" applyNumberFormat="1" applyFont="1" applyFill="1" applyBorder="1" applyAlignment="1" applyProtection="1">
      <alignment vertical="center" wrapText="1"/>
      <protection/>
    </xf>
    <xf numFmtId="3" fontId="12" fillId="24" borderId="10" xfId="0" applyNumberFormat="1" applyFont="1" applyFill="1" applyBorder="1" applyAlignment="1" applyProtection="1">
      <alignment vertical="center" wrapText="1"/>
      <protection/>
    </xf>
    <xf numFmtId="3" fontId="11" fillId="24" borderId="10" xfId="0" applyNumberFormat="1" applyFont="1" applyFill="1" applyBorder="1" applyAlignment="1" applyProtection="1">
      <alignment vertical="center" wrapText="1"/>
      <protection/>
    </xf>
    <xf numFmtId="16" fontId="12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left" indent="12"/>
    </xf>
    <xf numFmtId="0" fontId="0" fillId="0" borderId="0" xfId="0" applyBorder="1" applyAlignment="1">
      <alignment horizontal="left"/>
    </xf>
    <xf numFmtId="0" fontId="15" fillId="24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3" fontId="15" fillId="24" borderId="10" xfId="0" applyNumberFormat="1" applyFont="1" applyFill="1" applyBorder="1" applyAlignment="1">
      <alignment horizontal="right" vertical="center"/>
    </xf>
    <xf numFmtId="3" fontId="10" fillId="24" borderId="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 applyProtection="1">
      <alignment vertical="center" wrapText="1"/>
      <protection/>
    </xf>
    <xf numFmtId="0" fontId="20" fillId="0" borderId="10" xfId="0" applyFont="1" applyBorder="1" applyAlignment="1">
      <alignment horizontal="left" indent="12"/>
    </xf>
    <xf numFmtId="0" fontId="20" fillId="0" borderId="10" xfId="0" applyFont="1" applyBorder="1" applyAlignment="1">
      <alignment horizontal="left"/>
    </xf>
    <xf numFmtId="3" fontId="0" fillId="24" borderId="10" xfId="0" applyNumberFormat="1" applyFill="1" applyBorder="1" applyAlignment="1">
      <alignment vertical="center" wrapText="1"/>
    </xf>
    <xf numFmtId="9" fontId="0" fillId="24" borderId="10" xfId="0" applyNumberFormat="1" applyFill="1" applyBorder="1" applyAlignment="1">
      <alignment vertical="center"/>
    </xf>
    <xf numFmtId="0" fontId="7" fillId="24" borderId="0" xfId="0" applyFont="1" applyFill="1" applyBorder="1" applyAlignment="1" applyProtection="1">
      <alignment horizontal="left" vertical="center" wrapText="1"/>
      <protection locked="0"/>
    </xf>
    <xf numFmtId="3" fontId="10" fillId="24" borderId="0" xfId="0" applyNumberFormat="1" applyFont="1" applyFill="1" applyBorder="1" applyAlignment="1">
      <alignment horizontal="right" vertical="center" wrapText="1"/>
    </xf>
    <xf numFmtId="0" fontId="12" fillId="24" borderId="0" xfId="0" applyFont="1" applyFill="1" applyBorder="1" applyAlignment="1" applyProtection="1">
      <alignment horizontal="right" vertical="center" wrapText="1"/>
      <protection locked="0"/>
    </xf>
    <xf numFmtId="16" fontId="12" fillId="24" borderId="0" xfId="0" applyNumberFormat="1" applyFont="1" applyFill="1" applyBorder="1" applyAlignment="1" applyProtection="1">
      <alignment horizontal="right" vertical="center" wrapText="1"/>
      <protection locked="0"/>
    </xf>
    <xf numFmtId="3" fontId="12" fillId="24" borderId="0" xfId="0" applyNumberFormat="1" applyFont="1" applyFill="1" applyBorder="1" applyAlignment="1" applyProtection="1">
      <alignment horizontal="right" vertical="center" wrapText="1"/>
      <protection/>
    </xf>
    <xf numFmtId="3" fontId="10" fillId="24" borderId="0" xfId="0" applyNumberFormat="1" applyFont="1" applyFill="1" applyBorder="1" applyAlignment="1">
      <alignment horizontal="right" vertical="center"/>
    </xf>
    <xf numFmtId="0" fontId="9" fillId="24" borderId="0" xfId="0" applyFont="1" applyFill="1" applyBorder="1" applyAlignment="1">
      <alignment horizontal="center" vertical="center"/>
    </xf>
    <xf numFmtId="0" fontId="9" fillId="24" borderId="0" xfId="0" applyFont="1" applyFill="1" applyAlignment="1" applyProtection="1">
      <alignment horizontal="center" vertical="center" wrapText="1"/>
      <protection locked="0"/>
    </xf>
    <xf numFmtId="3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12" xfId="0" applyFont="1" applyFill="1" applyBorder="1" applyAlignment="1">
      <alignment horizontal="left" wrapText="1"/>
    </xf>
    <xf numFmtId="0" fontId="4" fillId="24" borderId="13" xfId="0" applyFont="1" applyFill="1" applyBorder="1" applyAlignment="1">
      <alignment horizontal="left" wrapText="1"/>
    </xf>
    <xf numFmtId="0" fontId="4" fillId="24" borderId="14" xfId="0" applyFont="1" applyFill="1" applyBorder="1" applyAlignment="1">
      <alignment horizontal="left" wrapText="1"/>
    </xf>
    <xf numFmtId="0" fontId="3" fillId="8" borderId="1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2" fillId="6" borderId="12" xfId="0" applyFont="1" applyFill="1" applyBorder="1" applyAlignment="1">
      <alignment horizontal="left" wrapText="1"/>
    </xf>
    <xf numFmtId="0" fontId="2" fillId="6" borderId="13" xfId="0" applyFont="1" applyFill="1" applyBorder="1" applyAlignment="1">
      <alignment horizontal="left" wrapText="1"/>
    </xf>
    <xf numFmtId="0" fontId="2" fillId="6" borderId="14" xfId="0" applyFont="1" applyFill="1" applyBorder="1" applyAlignment="1">
      <alignment horizontal="left" wrapText="1"/>
    </xf>
    <xf numFmtId="0" fontId="10" fillId="0" borderId="0" xfId="0" applyFont="1" applyFill="1" applyAlignment="1" applyProtection="1">
      <alignment horizontal="right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лановая смета 1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\DOCUME~1\OVSOVA~1.NP-\LOCALS~1\Temp\&#1050;&#1086;&#1086;&#1088;&#1076;&#1080;&#1085;&#1072;&#1090;&#1086;&#1088;&#1099;%20&#1080;%20&#1082;&#1086;&#1084;&#1080;&#1090;&#1077;&#1090;&#1099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о предложения"/>
      <sheetName val="координаторы"/>
      <sheetName val="комитеты"/>
      <sheetName val="СРО"/>
      <sheetName val="Справочно Статья 7 за 2013г. "/>
    </sheetNames>
    <sheetDataSet>
      <sheetData sheetId="1">
        <row r="1">
          <cell r="C1" t="str">
            <v>г. Москва</v>
          </cell>
          <cell r="D1" t="str">
            <v>г. Санкт-Петербург</v>
          </cell>
          <cell r="E1" t="str">
            <v>ЦФО</v>
          </cell>
          <cell r="F1" t="str">
            <v>СЗФО</v>
          </cell>
          <cell r="G1" t="str">
            <v>ДФО</v>
          </cell>
          <cell r="H1" t="str">
            <v>ЮФО</v>
          </cell>
          <cell r="I1" t="str">
            <v>СКФО</v>
          </cell>
          <cell r="J1" t="str">
            <v>ПФО</v>
          </cell>
          <cell r="K1" t="str">
            <v>УФО</v>
          </cell>
          <cell r="L1" t="str">
            <v>СФО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view="pageBreakPreview" zoomScale="90" zoomScaleSheetLayoutView="90" zoomScalePageLayoutView="0" workbookViewId="0" topLeftCell="A1">
      <selection activeCell="D6" sqref="D6"/>
    </sheetView>
  </sheetViews>
  <sheetFormatPr defaultColWidth="9.140625" defaultRowHeight="15" outlineLevelRow="1"/>
  <cols>
    <col min="1" max="1" width="6.28125" style="37" customWidth="1"/>
    <col min="2" max="2" width="69.140625" style="37" customWidth="1"/>
    <col min="3" max="3" width="16.57421875" style="37" customWidth="1"/>
    <col min="4" max="4" width="30.140625" style="38" customWidth="1"/>
    <col min="5" max="6" width="11.28125" style="38" customWidth="1"/>
    <col min="7" max="7" width="14.57421875" style="39" hidden="1" customWidth="1"/>
    <col min="8" max="8" width="14.421875" style="38" customWidth="1"/>
    <col min="9" max="16384" width="9.140625" style="38" customWidth="1"/>
  </cols>
  <sheetData>
    <row r="1" spans="1:3" ht="15.75">
      <c r="A1" s="130" t="s">
        <v>175</v>
      </c>
      <c r="B1" s="130"/>
      <c r="C1" s="130"/>
    </row>
    <row r="2" spans="1:3" ht="84" customHeight="1">
      <c r="A2" s="119" t="s">
        <v>83</v>
      </c>
      <c r="B2" s="119"/>
      <c r="C2" s="119"/>
    </row>
    <row r="3" spans="1:3" ht="31.5">
      <c r="A3" s="16" t="s">
        <v>59</v>
      </c>
      <c r="B3" s="16" t="s">
        <v>0</v>
      </c>
      <c r="C3" s="16" t="s">
        <v>1</v>
      </c>
    </row>
    <row r="4" spans="1:6" ht="15.75">
      <c r="A4" s="17"/>
      <c r="B4" s="18" t="s">
        <v>106</v>
      </c>
      <c r="C4" s="21">
        <v>777180805.1</v>
      </c>
      <c r="D4" s="40"/>
      <c r="E4" s="40"/>
      <c r="F4" s="40"/>
    </row>
    <row r="5" spans="1:6" ht="15.75">
      <c r="A5" s="17"/>
      <c r="B5" s="20" t="s">
        <v>145</v>
      </c>
      <c r="C5" s="21">
        <v>486000000</v>
      </c>
      <c r="D5" s="40"/>
      <c r="E5" s="40"/>
      <c r="F5" s="40"/>
    </row>
    <row r="6" spans="1:6" ht="15.75">
      <c r="A6" s="17"/>
      <c r="B6" s="20" t="s">
        <v>141</v>
      </c>
      <c r="C6" s="21">
        <v>193334772</v>
      </c>
      <c r="D6" s="40"/>
      <c r="E6" s="40"/>
      <c r="F6" s="40"/>
    </row>
    <row r="7" spans="1:6" ht="31.5">
      <c r="A7" s="17"/>
      <c r="B7" s="20" t="s">
        <v>163</v>
      </c>
      <c r="C7" s="21">
        <v>97846033.1</v>
      </c>
      <c r="D7" s="40"/>
      <c r="E7" s="40"/>
      <c r="F7" s="40"/>
    </row>
    <row r="8" spans="1:6" ht="15.75">
      <c r="A8" s="17"/>
      <c r="B8" s="18" t="s">
        <v>128</v>
      </c>
      <c r="C8" s="21">
        <v>751464725.9</v>
      </c>
      <c r="D8" s="40"/>
      <c r="E8" s="40"/>
      <c r="F8" s="40"/>
    </row>
    <row r="9" spans="1:6" ht="15.75">
      <c r="A9" s="17"/>
      <c r="B9" s="18" t="s">
        <v>82</v>
      </c>
      <c r="C9" s="19">
        <v>25716079.200000048</v>
      </c>
      <c r="D9" s="40"/>
      <c r="E9" s="40"/>
      <c r="F9" s="40"/>
    </row>
    <row r="10" spans="1:7" s="36" customFormat="1" ht="41.25" customHeight="1">
      <c r="A10" s="120" t="s">
        <v>66</v>
      </c>
      <c r="B10" s="120"/>
      <c r="C10" s="120"/>
      <c r="D10" s="35"/>
      <c r="E10" s="35"/>
      <c r="F10" s="35"/>
      <c r="G10" s="41"/>
    </row>
    <row r="11" spans="1:7" s="36" customFormat="1" ht="31.5">
      <c r="A11" s="6"/>
      <c r="B11" s="6"/>
      <c r="C11" s="6" t="s">
        <v>102</v>
      </c>
      <c r="D11" s="35"/>
      <c r="E11" s="35"/>
      <c r="F11" s="35"/>
      <c r="G11" s="41"/>
    </row>
    <row r="12" spans="1:7" s="44" customFormat="1" ht="31.5">
      <c r="A12" s="22"/>
      <c r="B12" s="22" t="s">
        <v>110</v>
      </c>
      <c r="C12" s="19">
        <v>405188453</v>
      </c>
      <c r="D12" s="66"/>
      <c r="E12" s="42"/>
      <c r="F12" s="42"/>
      <c r="G12" s="43"/>
    </row>
    <row r="13" spans="1:7" s="44" customFormat="1" ht="15.75">
      <c r="A13" s="22"/>
      <c r="B13" s="24" t="s">
        <v>149</v>
      </c>
      <c r="C13" s="25">
        <v>121698453</v>
      </c>
      <c r="D13" s="66"/>
      <c r="E13" s="42"/>
      <c r="F13" s="42"/>
      <c r="G13" s="43"/>
    </row>
    <row r="14" spans="1:7" s="44" customFormat="1" ht="15.75">
      <c r="A14" s="22"/>
      <c r="B14" s="99" t="s">
        <v>171</v>
      </c>
      <c r="C14" s="25">
        <v>282981009</v>
      </c>
      <c r="D14" s="66"/>
      <c r="E14" s="42"/>
      <c r="F14" s="42"/>
      <c r="G14" s="43"/>
    </row>
    <row r="15" spans="1:7" s="44" customFormat="1" ht="15.75">
      <c r="A15" s="23" t="s">
        <v>2</v>
      </c>
      <c r="B15" s="23" t="s">
        <v>3</v>
      </c>
      <c r="C15" s="21">
        <v>161471009</v>
      </c>
      <c r="D15" s="66"/>
      <c r="E15" s="40"/>
      <c r="F15" s="40"/>
      <c r="G15" s="39" t="s">
        <v>89</v>
      </c>
    </row>
    <row r="16" spans="1:7" s="44" customFormat="1" ht="15.75">
      <c r="A16" s="23"/>
      <c r="B16" s="24" t="s">
        <v>149</v>
      </c>
      <c r="C16" s="25">
        <v>83981009</v>
      </c>
      <c r="D16" s="66"/>
      <c r="E16" s="40"/>
      <c r="F16" s="40"/>
      <c r="G16" s="39"/>
    </row>
    <row r="17" spans="1:7" s="44" customFormat="1" ht="15.75">
      <c r="A17" s="23"/>
      <c r="B17" s="99" t="s">
        <v>171</v>
      </c>
      <c r="C17" s="21">
        <v>77490000</v>
      </c>
      <c r="D17" s="66"/>
      <c r="E17" s="40"/>
      <c r="F17" s="40"/>
      <c r="G17" s="39"/>
    </row>
    <row r="18" spans="1:7" ht="47.25">
      <c r="A18" s="5" t="s">
        <v>4</v>
      </c>
      <c r="B18" s="3" t="s">
        <v>84</v>
      </c>
      <c r="C18" s="21">
        <v>19000000</v>
      </c>
      <c r="D18" s="66"/>
      <c r="E18" s="40"/>
      <c r="F18" s="40"/>
      <c r="G18" s="39" t="s">
        <v>89</v>
      </c>
    </row>
    <row r="19" spans="1:6" ht="15.75">
      <c r="A19" s="5"/>
      <c r="B19" s="24" t="s">
        <v>149</v>
      </c>
      <c r="C19" s="25">
        <v>13800000</v>
      </c>
      <c r="D19" s="66"/>
      <c r="E19" s="40"/>
      <c r="F19" s="40"/>
    </row>
    <row r="20" spans="1:6" ht="15.75">
      <c r="A20" s="5"/>
      <c r="B20" s="99" t="s">
        <v>171</v>
      </c>
      <c r="C20" s="21">
        <v>5200000</v>
      </c>
      <c r="D20" s="66"/>
      <c r="E20" s="40"/>
      <c r="F20" s="40"/>
    </row>
    <row r="21" spans="1:8" ht="47.25">
      <c r="A21" s="5" t="s">
        <v>5</v>
      </c>
      <c r="B21" s="3" t="s">
        <v>164</v>
      </c>
      <c r="C21" s="21">
        <v>125821009</v>
      </c>
      <c r="D21" s="112"/>
      <c r="E21" s="48"/>
      <c r="F21" s="106"/>
      <c r="G21" s="113"/>
      <c r="H21" s="106"/>
    </row>
    <row r="22" spans="1:8" ht="15.75">
      <c r="A22" s="5"/>
      <c r="B22" s="24" t="s">
        <v>149</v>
      </c>
      <c r="C22" s="25">
        <v>69431009</v>
      </c>
      <c r="D22" s="114"/>
      <c r="E22" s="48"/>
      <c r="F22" s="106"/>
      <c r="G22" s="113"/>
      <c r="H22" s="106"/>
    </row>
    <row r="23" spans="1:8" ht="15.75">
      <c r="A23" s="5"/>
      <c r="B23" s="99" t="s">
        <v>171</v>
      </c>
      <c r="C23" s="21">
        <v>56390000</v>
      </c>
      <c r="D23" s="115"/>
      <c r="E23" s="48"/>
      <c r="F23" s="106"/>
      <c r="G23" s="113"/>
      <c r="H23" s="106"/>
    </row>
    <row r="24" spans="1:8" ht="97.5" customHeight="1">
      <c r="A24" s="5" t="s">
        <v>6</v>
      </c>
      <c r="B24" s="3" t="s">
        <v>165</v>
      </c>
      <c r="C24" s="21">
        <v>5750000</v>
      </c>
      <c r="D24" s="112"/>
      <c r="E24" s="48"/>
      <c r="F24" s="48"/>
      <c r="G24" s="48"/>
      <c r="H24" s="106"/>
    </row>
    <row r="25" spans="1:8" ht="15.75">
      <c r="A25" s="5"/>
      <c r="B25" s="24" t="s">
        <v>149</v>
      </c>
      <c r="C25" s="25">
        <v>750000</v>
      </c>
      <c r="D25" s="114"/>
      <c r="E25" s="116"/>
      <c r="F25" s="117"/>
      <c r="G25" s="113"/>
      <c r="H25" s="106"/>
    </row>
    <row r="26" spans="1:8" ht="15.75">
      <c r="A26" s="5"/>
      <c r="B26" s="99" t="s">
        <v>171</v>
      </c>
      <c r="C26" s="21">
        <v>5000000</v>
      </c>
      <c r="D26" s="115"/>
      <c r="E26" s="48"/>
      <c r="F26" s="117"/>
      <c r="G26" s="113"/>
      <c r="H26" s="106"/>
    </row>
    <row r="27" spans="1:7" ht="31.5">
      <c r="A27" s="5" t="s">
        <v>109</v>
      </c>
      <c r="B27" s="3" t="s">
        <v>85</v>
      </c>
      <c r="C27" s="21">
        <v>10900000</v>
      </c>
      <c r="D27" s="66"/>
      <c r="E27" s="40"/>
      <c r="F27" s="40"/>
      <c r="G27" s="39" t="s">
        <v>89</v>
      </c>
    </row>
    <row r="28" spans="1:6" ht="15.75">
      <c r="A28" s="5"/>
      <c r="B28" s="24" t="s">
        <v>149</v>
      </c>
      <c r="C28" s="25">
        <v>0</v>
      </c>
      <c r="D28" s="66"/>
      <c r="E28" s="40"/>
      <c r="F28" s="40"/>
    </row>
    <row r="29" spans="1:6" ht="15.75">
      <c r="A29" s="5"/>
      <c r="B29" s="99" t="s">
        <v>171</v>
      </c>
      <c r="C29" s="21">
        <v>10900000</v>
      </c>
      <c r="D29" s="66"/>
      <c r="E29" s="40"/>
      <c r="F29" s="40"/>
    </row>
    <row r="30" spans="1:7" s="47" customFormat="1" ht="63">
      <c r="A30" s="5" t="s">
        <v>7</v>
      </c>
      <c r="B30" s="3" t="s">
        <v>94</v>
      </c>
      <c r="C30" s="21">
        <v>7000000</v>
      </c>
      <c r="D30" s="66"/>
      <c r="E30" s="45"/>
      <c r="F30" s="45"/>
      <c r="G30" s="46" t="s">
        <v>95</v>
      </c>
    </row>
    <row r="31" spans="1:7" s="44" customFormat="1" ht="31.5">
      <c r="A31" s="5" t="s">
        <v>8</v>
      </c>
      <c r="B31" s="3" t="s">
        <v>55</v>
      </c>
      <c r="C31" s="21">
        <v>43581900</v>
      </c>
      <c r="D31" s="66"/>
      <c r="E31" s="40"/>
      <c r="F31" s="40"/>
      <c r="G31" s="39" t="s">
        <v>103</v>
      </c>
    </row>
    <row r="32" spans="1:7" s="44" customFormat="1" ht="15.75">
      <c r="A32" s="5"/>
      <c r="B32" s="24" t="s">
        <v>149</v>
      </c>
      <c r="C32" s="25">
        <v>13581900</v>
      </c>
      <c r="D32" s="66"/>
      <c r="E32" s="40"/>
      <c r="F32" s="40"/>
      <c r="G32" s="39"/>
    </row>
    <row r="33" spans="1:7" s="44" customFormat="1" ht="15.75">
      <c r="A33" s="5"/>
      <c r="B33" s="99" t="s">
        <v>171</v>
      </c>
      <c r="C33" s="25">
        <v>30000000</v>
      </c>
      <c r="D33" s="66"/>
      <c r="E33" s="40"/>
      <c r="F33" s="40"/>
      <c r="G33" s="39"/>
    </row>
    <row r="34" spans="1:7" ht="31.5">
      <c r="A34" s="5" t="s">
        <v>9</v>
      </c>
      <c r="B34" s="3" t="s">
        <v>107</v>
      </c>
      <c r="C34" s="21">
        <v>5000000</v>
      </c>
      <c r="D34" s="66"/>
      <c r="E34" s="40"/>
      <c r="F34" s="40"/>
      <c r="G34" s="39" t="s">
        <v>103</v>
      </c>
    </row>
    <row r="35" spans="1:7" ht="31.5">
      <c r="A35" s="5" t="s">
        <v>10</v>
      </c>
      <c r="B35" s="3" t="s">
        <v>56</v>
      </c>
      <c r="C35" s="21">
        <v>7157900</v>
      </c>
      <c r="D35" s="66"/>
      <c r="E35" s="40"/>
      <c r="F35" s="40"/>
      <c r="G35" s="39" t="s">
        <v>103</v>
      </c>
    </row>
    <row r="36" spans="1:6" ht="15.75">
      <c r="A36" s="5"/>
      <c r="B36" s="24" t="s">
        <v>149</v>
      </c>
      <c r="C36" s="25">
        <v>2157900</v>
      </c>
      <c r="D36" s="66"/>
      <c r="E36" s="40"/>
      <c r="F36" s="40"/>
    </row>
    <row r="37" spans="1:6" ht="15.75">
      <c r="A37" s="5"/>
      <c r="B37" s="99" t="s">
        <v>171</v>
      </c>
      <c r="C37" s="25">
        <v>5000000</v>
      </c>
      <c r="D37" s="66"/>
      <c r="E37" s="40"/>
      <c r="F37" s="40"/>
    </row>
    <row r="38" spans="1:7" ht="31.5">
      <c r="A38" s="5" t="s">
        <v>72</v>
      </c>
      <c r="B38" s="3" t="s">
        <v>57</v>
      </c>
      <c r="C38" s="21">
        <v>0</v>
      </c>
      <c r="D38" s="66"/>
      <c r="E38" s="40"/>
      <c r="F38" s="40"/>
      <c r="G38" s="39" t="s">
        <v>103</v>
      </c>
    </row>
    <row r="39" spans="1:7" ht="31.5">
      <c r="A39" s="5" t="s">
        <v>73</v>
      </c>
      <c r="B39" s="3" t="s">
        <v>174</v>
      </c>
      <c r="C39" s="21">
        <v>31424000</v>
      </c>
      <c r="D39" s="66"/>
      <c r="E39" s="40"/>
      <c r="F39" s="40"/>
      <c r="G39" s="39" t="s">
        <v>103</v>
      </c>
    </row>
    <row r="40" spans="1:6" ht="15.75">
      <c r="A40" s="5"/>
      <c r="B40" s="24" t="s">
        <v>149</v>
      </c>
      <c r="C40" s="25">
        <v>11424000</v>
      </c>
      <c r="D40" s="66"/>
      <c r="E40" s="40"/>
      <c r="F40" s="40"/>
    </row>
    <row r="41" spans="1:6" ht="15.75">
      <c r="A41" s="5"/>
      <c r="B41" s="99" t="s">
        <v>171</v>
      </c>
      <c r="C41" s="25">
        <v>20000000</v>
      </c>
      <c r="D41" s="66"/>
      <c r="E41" s="40"/>
      <c r="F41" s="40"/>
    </row>
    <row r="42" spans="1:7" s="44" customFormat="1" ht="15.75">
      <c r="A42" s="5" t="s">
        <v>11</v>
      </c>
      <c r="B42" s="3" t="s">
        <v>12</v>
      </c>
      <c r="C42" s="21">
        <v>106635544</v>
      </c>
      <c r="D42" s="66"/>
      <c r="E42" s="48"/>
      <c r="F42" s="48"/>
      <c r="G42" s="43"/>
    </row>
    <row r="43" spans="1:7" s="44" customFormat="1" ht="15.75">
      <c r="A43" s="5"/>
      <c r="B43" s="24" t="s">
        <v>134</v>
      </c>
      <c r="C43" s="25">
        <v>24135544</v>
      </c>
      <c r="D43" s="66"/>
      <c r="E43" s="48"/>
      <c r="F43" s="48"/>
      <c r="G43" s="43"/>
    </row>
    <row r="44" spans="1:7" s="44" customFormat="1" ht="15.75">
      <c r="A44" s="5"/>
      <c r="B44" s="99" t="s">
        <v>171</v>
      </c>
      <c r="C44" s="25">
        <v>82500000</v>
      </c>
      <c r="D44" s="66"/>
      <c r="E44" s="48"/>
      <c r="F44" s="48"/>
      <c r="G44" s="43"/>
    </row>
    <row r="45" spans="1:7" ht="63">
      <c r="A45" s="23" t="s">
        <v>13</v>
      </c>
      <c r="B45" s="3" t="s">
        <v>87</v>
      </c>
      <c r="C45" s="21">
        <v>5000000</v>
      </c>
      <c r="D45" s="40"/>
      <c r="E45" s="40"/>
      <c r="F45" s="40"/>
      <c r="G45" s="39" t="s">
        <v>88</v>
      </c>
    </row>
    <row r="46" spans="1:6" ht="15.75">
      <c r="A46" s="23"/>
      <c r="B46" s="24" t="s">
        <v>134</v>
      </c>
      <c r="C46" s="25">
        <v>747400</v>
      </c>
      <c r="D46" s="40"/>
      <c r="E46" s="40"/>
      <c r="F46" s="40"/>
    </row>
    <row r="47" spans="1:6" ht="15.75">
      <c r="A47" s="23"/>
      <c r="B47" s="99" t="s">
        <v>171</v>
      </c>
      <c r="C47" s="25">
        <v>5000000</v>
      </c>
      <c r="D47" s="40"/>
      <c r="E47" s="40"/>
      <c r="F47" s="40"/>
    </row>
    <row r="48" spans="1:7" ht="78.75">
      <c r="A48" s="23" t="s">
        <v>14</v>
      </c>
      <c r="B48" s="3" t="s">
        <v>58</v>
      </c>
      <c r="C48" s="96">
        <v>35000000</v>
      </c>
      <c r="D48" s="40"/>
      <c r="E48" s="40"/>
      <c r="F48" s="40"/>
      <c r="G48" s="39" t="s">
        <v>88</v>
      </c>
    </row>
    <row r="49" spans="1:6" ht="15.75">
      <c r="A49" s="23"/>
      <c r="B49" s="24" t="s">
        <v>134</v>
      </c>
      <c r="C49" s="97">
        <v>5731144</v>
      </c>
      <c r="D49" s="40"/>
      <c r="E49" s="40"/>
      <c r="F49" s="40"/>
    </row>
    <row r="50" spans="1:6" ht="15.75">
      <c r="A50" s="23"/>
      <c r="B50" s="99" t="s">
        <v>171</v>
      </c>
      <c r="C50" s="97">
        <v>35000000</v>
      </c>
      <c r="D50" s="40"/>
      <c r="E50" s="40"/>
      <c r="F50" s="40"/>
    </row>
    <row r="51" spans="1:7" ht="47.25">
      <c r="A51" s="5" t="s">
        <v>15</v>
      </c>
      <c r="B51" s="5" t="s">
        <v>129</v>
      </c>
      <c r="C51" s="96">
        <v>3000000</v>
      </c>
      <c r="D51" s="40"/>
      <c r="E51" s="40"/>
      <c r="F51" s="40"/>
      <c r="G51" s="39" t="s">
        <v>88</v>
      </c>
    </row>
    <row r="52" spans="1:6" ht="15.75">
      <c r="A52" s="5"/>
      <c r="B52" s="24" t="s">
        <v>134</v>
      </c>
      <c r="C52" s="97">
        <v>867000</v>
      </c>
      <c r="D52" s="40"/>
      <c r="E52" s="40"/>
      <c r="F52" s="40"/>
    </row>
    <row r="53" spans="1:6" ht="15.75">
      <c r="A53" s="5"/>
      <c r="B53" s="99" t="s">
        <v>171</v>
      </c>
      <c r="C53" s="97">
        <v>3000000</v>
      </c>
      <c r="D53" s="40"/>
      <c r="E53" s="40"/>
      <c r="F53" s="40"/>
    </row>
    <row r="54" spans="1:7" ht="128.25" customHeight="1">
      <c r="A54" s="5" t="s">
        <v>16</v>
      </c>
      <c r="B54" s="3" t="s">
        <v>173</v>
      </c>
      <c r="C54" s="96">
        <v>11000000</v>
      </c>
      <c r="D54" s="40"/>
      <c r="E54" s="40"/>
      <c r="F54" s="40"/>
      <c r="G54" s="39" t="s">
        <v>88</v>
      </c>
    </row>
    <row r="55" spans="1:6" ht="15.75">
      <c r="A55" s="5"/>
      <c r="B55" s="24" t="s">
        <v>134</v>
      </c>
      <c r="C55" s="97">
        <v>240000</v>
      </c>
      <c r="D55" s="40"/>
      <c r="E55" s="40"/>
      <c r="F55" s="40"/>
    </row>
    <row r="56" spans="1:6" ht="15.75">
      <c r="A56" s="5"/>
      <c r="B56" s="99" t="s">
        <v>171</v>
      </c>
      <c r="C56" s="97">
        <v>11000000</v>
      </c>
      <c r="D56" s="40"/>
      <c r="E56" s="40"/>
      <c r="F56" s="40"/>
    </row>
    <row r="57" spans="1:7" ht="47.25">
      <c r="A57" s="5" t="s">
        <v>61</v>
      </c>
      <c r="B57" s="3" t="s">
        <v>86</v>
      </c>
      <c r="C57" s="96">
        <v>17500000</v>
      </c>
      <c r="D57" s="40"/>
      <c r="E57" s="40"/>
      <c r="F57" s="40"/>
      <c r="G57" s="39" t="s">
        <v>88</v>
      </c>
    </row>
    <row r="58" spans="1:6" ht="15.75">
      <c r="A58" s="5"/>
      <c r="B58" s="24" t="s">
        <v>134</v>
      </c>
      <c r="C58" s="25">
        <v>16350000</v>
      </c>
      <c r="D58" s="40"/>
      <c r="E58" s="40"/>
      <c r="F58" s="40"/>
    </row>
    <row r="59" spans="1:6" ht="15.75">
      <c r="A59" s="5"/>
      <c r="B59" s="99" t="s">
        <v>171</v>
      </c>
      <c r="C59" s="25">
        <v>17500000</v>
      </c>
      <c r="D59" s="40"/>
      <c r="E59" s="40"/>
      <c r="F59" s="40"/>
    </row>
    <row r="60" spans="1:7" ht="49.5" customHeight="1">
      <c r="A60" s="23" t="s">
        <v>62</v>
      </c>
      <c r="B60" s="4" t="s">
        <v>130</v>
      </c>
      <c r="C60" s="21">
        <v>3000000</v>
      </c>
      <c r="D60" s="40"/>
      <c r="E60" s="40"/>
      <c r="F60" s="40"/>
      <c r="G60" s="39" t="s">
        <v>88</v>
      </c>
    </row>
    <row r="61" spans="1:6" ht="15.75">
      <c r="A61" s="23"/>
      <c r="B61" s="24" t="s">
        <v>134</v>
      </c>
      <c r="C61" s="25">
        <v>200000</v>
      </c>
      <c r="D61" s="40"/>
      <c r="E61" s="40"/>
      <c r="F61" s="40"/>
    </row>
    <row r="62" spans="1:6" ht="15.75">
      <c r="A62" s="23"/>
      <c r="B62" s="99" t="s">
        <v>171</v>
      </c>
      <c r="C62" s="25">
        <v>3000000</v>
      </c>
      <c r="D62" s="40"/>
      <c r="E62" s="40"/>
      <c r="F62" s="40"/>
    </row>
    <row r="63" spans="1:7" ht="51" customHeight="1">
      <c r="A63" s="5" t="s">
        <v>92</v>
      </c>
      <c r="B63" s="4" t="s">
        <v>150</v>
      </c>
      <c r="C63" s="21">
        <v>8000000</v>
      </c>
      <c r="D63" s="40"/>
      <c r="E63" s="40"/>
      <c r="F63" s="40"/>
      <c r="G63" s="39" t="s">
        <v>88</v>
      </c>
    </row>
    <row r="64" spans="1:7" s="47" customFormat="1" ht="31.5">
      <c r="A64" s="3" t="s">
        <v>17</v>
      </c>
      <c r="B64" s="5" t="s">
        <v>131</v>
      </c>
      <c r="C64" s="21">
        <v>5000000</v>
      </c>
      <c r="D64" s="49"/>
      <c r="E64" s="49"/>
      <c r="F64" s="49"/>
      <c r="G64" s="50"/>
    </row>
    <row r="65" spans="1:7" s="44" customFormat="1" ht="31.5">
      <c r="A65" s="5" t="s">
        <v>18</v>
      </c>
      <c r="B65" s="3" t="s">
        <v>133</v>
      </c>
      <c r="C65" s="21">
        <v>11500000</v>
      </c>
      <c r="D65" s="42"/>
      <c r="E65" s="42"/>
      <c r="F65" s="42"/>
      <c r="G65" s="39" t="s">
        <v>100</v>
      </c>
    </row>
    <row r="66" spans="1:6" ht="51" customHeight="1">
      <c r="A66" s="26" t="s">
        <v>19</v>
      </c>
      <c r="B66" s="3" t="s">
        <v>166</v>
      </c>
      <c r="C66" s="21">
        <v>70000000</v>
      </c>
      <c r="D66" s="40"/>
      <c r="E66" s="40"/>
      <c r="F66" s="40"/>
    </row>
    <row r="67" spans="1:6" ht="19.5" customHeight="1">
      <c r="A67" s="26"/>
      <c r="B67" s="24" t="s">
        <v>172</v>
      </c>
      <c r="C67" s="25">
        <v>33036664</v>
      </c>
      <c r="D67" s="40"/>
      <c r="E67" s="40"/>
      <c r="F67" s="40"/>
    </row>
    <row r="68" spans="1:6" ht="16.5" customHeight="1">
      <c r="A68" s="26" t="s">
        <v>117</v>
      </c>
      <c r="B68" s="3" t="str">
        <f>'[1]координаторы'!$C$1</f>
        <v>г. Москва</v>
      </c>
      <c r="C68" s="21">
        <v>19561098.155555554</v>
      </c>
      <c r="D68" s="40"/>
      <c r="E68" s="40"/>
      <c r="F68" s="40"/>
    </row>
    <row r="69" spans="1:6" ht="16.5" customHeight="1">
      <c r="A69" s="26" t="s">
        <v>118</v>
      </c>
      <c r="B69" s="3" t="str">
        <f>'[1]координаторы'!$D$1</f>
        <v>г. Санкт-Петербург</v>
      </c>
      <c r="C69" s="21">
        <v>6574834.577777778</v>
      </c>
      <c r="D69" s="40"/>
      <c r="E69" s="40"/>
      <c r="F69" s="40"/>
    </row>
    <row r="70" spans="1:6" ht="16.5" customHeight="1">
      <c r="A70" s="26" t="s">
        <v>119</v>
      </c>
      <c r="B70" s="3" t="str">
        <f>'[1]координаторы'!$E$1</f>
        <v>ЦФО</v>
      </c>
      <c r="C70" s="21">
        <v>7237104.088888889</v>
      </c>
      <c r="D70" s="40"/>
      <c r="E70" s="40"/>
      <c r="F70" s="40"/>
    </row>
    <row r="71" spans="1:6" ht="16.5" customHeight="1">
      <c r="A71" s="26" t="s">
        <v>120</v>
      </c>
      <c r="B71" s="3" t="str">
        <f>'[1]координаторы'!$F$1</f>
        <v>СЗФО</v>
      </c>
      <c r="C71" s="21">
        <v>5475369.511111111</v>
      </c>
      <c r="D71" s="40"/>
      <c r="E71" s="40"/>
      <c r="F71" s="40"/>
    </row>
    <row r="72" spans="1:6" ht="16.5" customHeight="1">
      <c r="A72" s="26" t="s">
        <v>121</v>
      </c>
      <c r="B72" s="3" t="str">
        <f>'[1]координаторы'!$G$1</f>
        <v>ДФО</v>
      </c>
      <c r="C72" s="21">
        <v>5707625.644444445</v>
      </c>
      <c r="D72" s="40"/>
      <c r="E72" s="40"/>
      <c r="F72" s="40"/>
    </row>
    <row r="73" spans="1:6" ht="16.5" customHeight="1">
      <c r="A73" s="26" t="s">
        <v>122</v>
      </c>
      <c r="B73" s="3" t="str">
        <f>'[1]координаторы'!$H$1</f>
        <v>ЮФО</v>
      </c>
      <c r="C73" s="21">
        <v>4164326.6444444447</v>
      </c>
      <c r="D73" s="40"/>
      <c r="E73" s="40"/>
      <c r="F73" s="40"/>
    </row>
    <row r="74" spans="1:6" ht="16.5" customHeight="1">
      <c r="A74" s="26" t="s">
        <v>123</v>
      </c>
      <c r="B74" s="3" t="str">
        <f>'[1]координаторы'!$I$1</f>
        <v>СКФО</v>
      </c>
      <c r="C74" s="21">
        <v>3981696.4000000004</v>
      </c>
      <c r="D74" s="40"/>
      <c r="E74" s="40"/>
      <c r="F74" s="40"/>
    </row>
    <row r="75" spans="1:6" ht="16.5" customHeight="1">
      <c r="A75" s="26" t="s">
        <v>124</v>
      </c>
      <c r="B75" s="3" t="str">
        <f>'[1]координаторы'!$J$1</f>
        <v>ПФО</v>
      </c>
      <c r="C75" s="21">
        <v>6534809.844444444</v>
      </c>
      <c r="D75" s="40"/>
      <c r="E75" s="40"/>
      <c r="F75" s="40"/>
    </row>
    <row r="76" spans="1:6" ht="16.5" customHeight="1">
      <c r="A76" s="26" t="s">
        <v>127</v>
      </c>
      <c r="B76" s="3" t="str">
        <f>'[1]координаторы'!$K$1</f>
        <v>УФО</v>
      </c>
      <c r="C76" s="21">
        <v>4831860.888888889</v>
      </c>
      <c r="D76" s="40"/>
      <c r="E76" s="40"/>
      <c r="F76" s="40"/>
    </row>
    <row r="77" spans="1:6" ht="16.5" customHeight="1">
      <c r="A77" s="26" t="s">
        <v>125</v>
      </c>
      <c r="B77" s="3" t="str">
        <f>'[1]координаторы'!$L$1</f>
        <v>СФО</v>
      </c>
      <c r="C77" s="21">
        <v>5931274.244444445</v>
      </c>
      <c r="D77" s="40"/>
      <c r="E77" s="40"/>
      <c r="F77" s="40"/>
    </row>
    <row r="78" spans="1:7" s="36" customFormat="1" ht="36.75" customHeight="1">
      <c r="A78" s="121" t="s">
        <v>63</v>
      </c>
      <c r="B78" s="121"/>
      <c r="C78" s="121"/>
      <c r="D78" s="35"/>
      <c r="E78" s="35"/>
      <c r="F78" s="35"/>
      <c r="G78" s="41"/>
    </row>
    <row r="79" spans="1:7" s="53" customFormat="1" ht="31.5">
      <c r="A79" s="27"/>
      <c r="B79" s="27" t="s">
        <v>64</v>
      </c>
      <c r="C79" s="19">
        <v>71636272.5</v>
      </c>
      <c r="D79" s="51"/>
      <c r="E79" s="51"/>
      <c r="F79" s="51"/>
      <c r="G79" s="52"/>
    </row>
    <row r="80" spans="1:7" s="53" customFormat="1" ht="15.75">
      <c r="A80" s="27"/>
      <c r="B80" s="24" t="s">
        <v>149</v>
      </c>
      <c r="C80" s="25">
        <v>6723311.5</v>
      </c>
      <c r="D80" s="51"/>
      <c r="E80" s="51"/>
      <c r="F80" s="51"/>
      <c r="G80" s="52"/>
    </row>
    <row r="81" spans="1:7" s="44" customFormat="1" ht="47.25">
      <c r="A81" s="23" t="s">
        <v>20</v>
      </c>
      <c r="B81" s="3" t="s">
        <v>116</v>
      </c>
      <c r="C81" s="21">
        <v>8368500</v>
      </c>
      <c r="D81" s="42"/>
      <c r="E81" s="42"/>
      <c r="F81" s="42"/>
      <c r="G81" s="39" t="s">
        <v>91</v>
      </c>
    </row>
    <row r="82" spans="1:7" s="44" customFormat="1" ht="15.75">
      <c r="A82" s="23"/>
      <c r="B82" s="24" t="s">
        <v>149</v>
      </c>
      <c r="C82" s="25">
        <v>1518500</v>
      </c>
      <c r="D82" s="42"/>
      <c r="E82" s="42"/>
      <c r="F82" s="42"/>
      <c r="G82" s="39"/>
    </row>
    <row r="83" spans="1:7" s="44" customFormat="1" ht="15.75">
      <c r="A83" s="5" t="s">
        <v>21</v>
      </c>
      <c r="B83" s="3" t="s">
        <v>24</v>
      </c>
      <c r="C83" s="21">
        <v>18267772.5</v>
      </c>
      <c r="D83" s="42"/>
      <c r="E83" s="42"/>
      <c r="F83" s="42"/>
      <c r="G83" s="39" t="s">
        <v>90</v>
      </c>
    </row>
    <row r="84" spans="1:7" ht="47.25">
      <c r="A84" s="5" t="s">
        <v>69</v>
      </c>
      <c r="B84" s="3" t="s">
        <v>67</v>
      </c>
      <c r="C84" s="21">
        <v>7000000</v>
      </c>
      <c r="D84" s="40"/>
      <c r="E84" s="40"/>
      <c r="F84" s="40"/>
      <c r="G84" s="39" t="s">
        <v>90</v>
      </c>
    </row>
    <row r="85" spans="1:7" ht="31.5">
      <c r="A85" s="23" t="s">
        <v>70</v>
      </c>
      <c r="B85" s="3" t="s">
        <v>68</v>
      </c>
      <c r="C85" s="21">
        <v>5000000</v>
      </c>
      <c r="D85" s="40"/>
      <c r="E85" s="40"/>
      <c r="F85" s="40"/>
      <c r="G85" s="39" t="s">
        <v>90</v>
      </c>
    </row>
    <row r="86" spans="1:7" ht="31.5">
      <c r="A86" s="23" t="s">
        <v>71</v>
      </c>
      <c r="B86" s="3" t="s">
        <v>65</v>
      </c>
      <c r="C86" s="21">
        <v>6267772.5</v>
      </c>
      <c r="D86" s="40"/>
      <c r="E86" s="40"/>
      <c r="F86" s="40"/>
      <c r="G86" s="39" t="s">
        <v>89</v>
      </c>
    </row>
    <row r="87" spans="1:6" ht="15.75">
      <c r="A87" s="23"/>
      <c r="B87" s="24" t="s">
        <v>149</v>
      </c>
      <c r="C87" s="25">
        <v>5047931.5</v>
      </c>
      <c r="D87" s="40"/>
      <c r="E87" s="40"/>
      <c r="F87" s="40"/>
    </row>
    <row r="88" spans="1:6" ht="15.75">
      <c r="A88" s="23"/>
      <c r="B88" s="99" t="s">
        <v>171</v>
      </c>
      <c r="C88" s="25">
        <v>1219841</v>
      </c>
      <c r="D88" s="40"/>
      <c r="E88" s="40"/>
      <c r="F88" s="40"/>
    </row>
    <row r="89" spans="1:7" s="44" customFormat="1" ht="20.25" customHeight="1">
      <c r="A89" s="23" t="s">
        <v>22</v>
      </c>
      <c r="B89" s="3" t="s">
        <v>132</v>
      </c>
      <c r="C89" s="21">
        <v>35000000</v>
      </c>
      <c r="D89" s="42"/>
      <c r="E89" s="42"/>
      <c r="F89" s="42"/>
      <c r="G89" s="54" t="s">
        <v>99</v>
      </c>
    </row>
    <row r="90" spans="1:7" s="44" customFormat="1" ht="31.5">
      <c r="A90" s="5" t="s">
        <v>23</v>
      </c>
      <c r="B90" s="3" t="s">
        <v>93</v>
      </c>
      <c r="C90" s="21">
        <v>10000000</v>
      </c>
      <c r="D90" s="42"/>
      <c r="E90" s="42"/>
      <c r="F90" s="42"/>
      <c r="G90" s="39" t="s">
        <v>90</v>
      </c>
    </row>
    <row r="91" spans="1:7" s="44" customFormat="1" ht="15.75">
      <c r="A91" s="5"/>
      <c r="B91" s="24" t="s">
        <v>149</v>
      </c>
      <c r="C91" s="25">
        <v>156880</v>
      </c>
      <c r="D91" s="42"/>
      <c r="E91" s="42"/>
      <c r="F91" s="42"/>
      <c r="G91" s="39"/>
    </row>
    <row r="92" spans="1:7" s="44" customFormat="1" ht="15.75">
      <c r="A92" s="5"/>
      <c r="B92" s="99" t="s">
        <v>171</v>
      </c>
      <c r="C92" s="25">
        <v>9843120</v>
      </c>
      <c r="D92" s="42"/>
      <c r="E92" s="42"/>
      <c r="F92" s="42"/>
      <c r="G92" s="39"/>
    </row>
    <row r="93" spans="1:7" s="36" customFormat="1" ht="15.75">
      <c r="A93" s="121" t="s">
        <v>27</v>
      </c>
      <c r="B93" s="121"/>
      <c r="C93" s="121"/>
      <c r="D93" s="35"/>
      <c r="E93" s="35"/>
      <c r="F93" s="35"/>
      <c r="G93" s="41"/>
    </row>
    <row r="94" spans="1:7" s="53" customFormat="1" ht="15.75">
      <c r="A94" s="27"/>
      <c r="B94" s="27" t="s">
        <v>28</v>
      </c>
      <c r="C94" s="98">
        <v>274640000.4</v>
      </c>
      <c r="D94" s="51"/>
      <c r="E94" s="51"/>
      <c r="F94" s="51"/>
      <c r="G94" s="52"/>
    </row>
    <row r="95" spans="1:7" s="44" customFormat="1" ht="15.75">
      <c r="A95" s="5" t="s">
        <v>25</v>
      </c>
      <c r="B95" s="3" t="s">
        <v>30</v>
      </c>
      <c r="C95" s="107">
        <v>900000</v>
      </c>
      <c r="D95" s="42"/>
      <c r="E95" s="42"/>
      <c r="F95" s="42"/>
      <c r="G95" s="39" t="s">
        <v>98</v>
      </c>
    </row>
    <row r="96" spans="1:7" s="44" customFormat="1" ht="63">
      <c r="A96" s="5" t="s">
        <v>26</v>
      </c>
      <c r="B96" s="3" t="s">
        <v>60</v>
      </c>
      <c r="C96" s="96">
        <v>11000000</v>
      </c>
      <c r="D96" s="43"/>
      <c r="G96" s="39" t="s">
        <v>96</v>
      </c>
    </row>
    <row r="97" spans="1:7" s="44" customFormat="1" ht="31.5" outlineLevel="1">
      <c r="A97" s="5"/>
      <c r="B97" s="61" t="s">
        <v>151</v>
      </c>
      <c r="C97" s="96"/>
      <c r="D97" s="95"/>
      <c r="G97" s="39"/>
    </row>
    <row r="98" spans="1:7" s="44" customFormat="1" ht="15.75" outlineLevel="1">
      <c r="A98" s="23"/>
      <c r="B98" s="61" t="s">
        <v>152</v>
      </c>
      <c r="C98" s="96"/>
      <c r="D98" s="95"/>
      <c r="G98" s="39"/>
    </row>
    <row r="99" spans="1:7" s="44" customFormat="1" ht="31.5">
      <c r="A99" s="5" t="s">
        <v>29</v>
      </c>
      <c r="B99" s="3" t="s">
        <v>33</v>
      </c>
      <c r="C99" s="96">
        <v>112000000</v>
      </c>
      <c r="D99" s="65"/>
      <c r="E99" s="40"/>
      <c r="F99" s="40"/>
      <c r="G99" s="39" t="s">
        <v>98</v>
      </c>
    </row>
    <row r="100" spans="1:7" s="44" customFormat="1" ht="15.75" outlineLevel="1">
      <c r="A100" s="5"/>
      <c r="B100" s="3" t="s">
        <v>111</v>
      </c>
      <c r="C100" s="96">
        <v>101000000</v>
      </c>
      <c r="D100" s="65"/>
      <c r="E100" s="40"/>
      <c r="F100" s="40"/>
      <c r="G100" s="39"/>
    </row>
    <row r="101" spans="1:7" s="44" customFormat="1" ht="15.75" outlineLevel="1">
      <c r="A101" s="5"/>
      <c r="B101" s="3" t="s">
        <v>112</v>
      </c>
      <c r="C101" s="96">
        <v>11000000</v>
      </c>
      <c r="D101" s="65"/>
      <c r="E101" s="40"/>
      <c r="F101" s="40"/>
      <c r="G101" s="39"/>
    </row>
    <row r="102" spans="1:7" s="44" customFormat="1" ht="16.5" customHeight="1">
      <c r="A102" s="5" t="s">
        <v>31</v>
      </c>
      <c r="B102" s="3" t="s">
        <v>113</v>
      </c>
      <c r="C102" s="96">
        <v>4500000</v>
      </c>
      <c r="D102" s="65"/>
      <c r="E102" s="55"/>
      <c r="F102" s="55"/>
      <c r="G102" s="39" t="s">
        <v>98</v>
      </c>
    </row>
    <row r="103" spans="1:7" s="44" customFormat="1" ht="16.5" customHeight="1">
      <c r="A103" s="5"/>
      <c r="B103" s="3" t="s">
        <v>160</v>
      </c>
      <c r="C103" s="96"/>
      <c r="D103" s="65"/>
      <c r="E103" s="55"/>
      <c r="F103" s="55"/>
      <c r="G103" s="39"/>
    </row>
    <row r="104" spans="1:7" s="44" customFormat="1" ht="16.5" customHeight="1">
      <c r="A104" s="5"/>
      <c r="B104" s="3" t="s">
        <v>161</v>
      </c>
      <c r="C104" s="96"/>
      <c r="D104" s="65"/>
      <c r="E104" s="55"/>
      <c r="F104" s="55"/>
      <c r="G104" s="39"/>
    </row>
    <row r="105" spans="1:7" s="44" customFormat="1" ht="31.5">
      <c r="A105" s="5" t="s">
        <v>32</v>
      </c>
      <c r="B105" s="3" t="s">
        <v>36</v>
      </c>
      <c r="C105" s="96">
        <v>33500000</v>
      </c>
      <c r="D105" s="65"/>
      <c r="E105" s="55"/>
      <c r="F105" s="55"/>
      <c r="G105" s="39" t="s">
        <v>98</v>
      </c>
    </row>
    <row r="106" spans="1:7" s="44" customFormat="1" ht="15.75" outlineLevel="1">
      <c r="A106" s="5"/>
      <c r="B106" s="3" t="s">
        <v>135</v>
      </c>
      <c r="C106" s="96">
        <v>30500000</v>
      </c>
      <c r="D106" s="65"/>
      <c r="E106" s="55"/>
      <c r="F106" s="55"/>
      <c r="G106" s="39"/>
    </row>
    <row r="107" spans="1:7" s="44" customFormat="1" ht="15.75" outlineLevel="1">
      <c r="A107" s="5"/>
      <c r="B107" s="3" t="s">
        <v>136</v>
      </c>
      <c r="C107" s="96">
        <v>3000000</v>
      </c>
      <c r="D107" s="65"/>
      <c r="E107" s="55"/>
      <c r="F107" s="55"/>
      <c r="G107" s="39"/>
    </row>
    <row r="108" spans="1:7" s="64" customFormat="1" ht="15.75">
      <c r="A108" s="5" t="s">
        <v>34</v>
      </c>
      <c r="B108" s="3" t="s">
        <v>148</v>
      </c>
      <c r="C108" s="96">
        <v>27000000.4</v>
      </c>
      <c r="D108" s="65"/>
      <c r="E108" s="62"/>
      <c r="F108" s="62"/>
      <c r="G108" s="63" t="s">
        <v>98</v>
      </c>
    </row>
    <row r="109" spans="1:7" s="44" customFormat="1" ht="15.75" outlineLevel="1">
      <c r="A109" s="5"/>
      <c r="B109" s="3" t="s">
        <v>147</v>
      </c>
      <c r="C109" s="96">
        <v>24000000.4</v>
      </c>
      <c r="D109" s="55"/>
      <c r="E109" s="55"/>
      <c r="F109" s="55"/>
      <c r="G109" s="39"/>
    </row>
    <row r="110" spans="1:7" s="44" customFormat="1" ht="15.75" hidden="1" outlineLevel="1">
      <c r="A110" s="5"/>
      <c r="B110" s="24" t="s">
        <v>153</v>
      </c>
      <c r="C110" s="96" t="s">
        <v>154</v>
      </c>
      <c r="D110" s="40"/>
      <c r="E110" s="55"/>
      <c r="F110" s="55"/>
      <c r="G110" s="39"/>
    </row>
    <row r="111" spans="1:7" s="44" customFormat="1" ht="15.75" outlineLevel="1">
      <c r="A111" s="5"/>
      <c r="B111" s="3" t="s">
        <v>162</v>
      </c>
      <c r="C111" s="96">
        <v>3000000</v>
      </c>
      <c r="D111" s="55"/>
      <c r="E111" s="55"/>
      <c r="F111" s="55"/>
      <c r="G111" s="39"/>
    </row>
    <row r="112" spans="1:7" s="44" customFormat="1" ht="31.5">
      <c r="A112" s="5" t="s">
        <v>35</v>
      </c>
      <c r="B112" s="3" t="s">
        <v>114</v>
      </c>
      <c r="C112" s="96">
        <v>4240000</v>
      </c>
      <c r="G112" s="39" t="s">
        <v>97</v>
      </c>
    </row>
    <row r="113" spans="1:7" s="44" customFormat="1" ht="31.5">
      <c r="A113" s="5" t="s">
        <v>37</v>
      </c>
      <c r="B113" s="3" t="s">
        <v>40</v>
      </c>
      <c r="C113" s="96">
        <v>1600000</v>
      </c>
      <c r="D113" s="56"/>
      <c r="G113" s="39" t="s">
        <v>97</v>
      </c>
    </row>
    <row r="114" spans="1:7" s="44" customFormat="1" ht="15.75">
      <c r="A114" s="5" t="s">
        <v>38</v>
      </c>
      <c r="B114" s="3" t="s">
        <v>42</v>
      </c>
      <c r="C114" s="96">
        <v>48500000</v>
      </c>
      <c r="D114" s="56"/>
      <c r="G114" s="39" t="s">
        <v>96</v>
      </c>
    </row>
    <row r="115" spans="1:7" s="44" customFormat="1" ht="15.75">
      <c r="A115" s="23" t="s">
        <v>39</v>
      </c>
      <c r="B115" s="3" t="s">
        <v>44</v>
      </c>
      <c r="C115" s="96">
        <v>6650000</v>
      </c>
      <c r="D115" s="56"/>
      <c r="G115" s="39" t="s">
        <v>97</v>
      </c>
    </row>
    <row r="116" spans="1:7" s="44" customFormat="1" ht="15.75">
      <c r="A116" s="5" t="s">
        <v>41</v>
      </c>
      <c r="B116" s="3" t="s">
        <v>46</v>
      </c>
      <c r="C116" s="96">
        <v>800000</v>
      </c>
      <c r="D116" s="56"/>
      <c r="G116" s="39" t="s">
        <v>96</v>
      </c>
    </row>
    <row r="117" spans="1:7" s="47" customFormat="1" ht="31.5">
      <c r="A117" s="5" t="s">
        <v>43</v>
      </c>
      <c r="B117" s="3" t="s">
        <v>48</v>
      </c>
      <c r="C117" s="96">
        <v>2500000</v>
      </c>
      <c r="D117" s="57"/>
      <c r="G117" s="50" t="s">
        <v>96</v>
      </c>
    </row>
    <row r="118" spans="1:7" s="59" customFormat="1" ht="15.75">
      <c r="A118" s="5" t="s">
        <v>45</v>
      </c>
      <c r="B118" s="3" t="s">
        <v>115</v>
      </c>
      <c r="C118" s="96">
        <v>6000000</v>
      </c>
      <c r="D118" s="58"/>
      <c r="G118" s="50" t="s">
        <v>96</v>
      </c>
    </row>
    <row r="119" spans="1:7" s="47" customFormat="1" ht="15.75">
      <c r="A119" s="5" t="s">
        <v>47</v>
      </c>
      <c r="B119" s="3" t="s">
        <v>51</v>
      </c>
      <c r="C119" s="21">
        <v>5000000</v>
      </c>
      <c r="D119" s="57"/>
      <c r="G119" s="50"/>
    </row>
    <row r="120" spans="1:7" s="59" customFormat="1" ht="15.75">
      <c r="A120" s="5" t="s">
        <v>49</v>
      </c>
      <c r="B120" s="3" t="s">
        <v>52</v>
      </c>
      <c r="C120" s="21">
        <v>1500000</v>
      </c>
      <c r="D120" s="58"/>
      <c r="G120" s="50" t="s">
        <v>101</v>
      </c>
    </row>
    <row r="121" spans="1:7" s="44" customFormat="1" ht="15.75">
      <c r="A121" s="23" t="s">
        <v>50</v>
      </c>
      <c r="B121" s="3" t="s">
        <v>53</v>
      </c>
      <c r="C121" s="21">
        <v>8950000</v>
      </c>
      <c r="D121" s="56"/>
      <c r="G121" s="39"/>
    </row>
    <row r="122" spans="1:4" s="29" customFormat="1" ht="15.75">
      <c r="A122" s="28"/>
      <c r="B122" s="28"/>
      <c r="C122" s="28"/>
      <c r="D122" s="60"/>
    </row>
    <row r="123" spans="1:4" s="29" customFormat="1" ht="15.75">
      <c r="A123" s="33"/>
      <c r="B123" s="34" t="s">
        <v>167</v>
      </c>
      <c r="C123" s="105">
        <v>128421764.5</v>
      </c>
      <c r="D123" s="60"/>
    </row>
    <row r="124" spans="1:4" s="29" customFormat="1" ht="15.75">
      <c r="A124" s="33"/>
      <c r="B124" s="34" t="s">
        <v>168</v>
      </c>
      <c r="C124" s="33"/>
      <c r="D124" s="60"/>
    </row>
    <row r="125" spans="1:4" s="104" customFormat="1" ht="15.75">
      <c r="A125" s="102"/>
      <c r="B125" s="108" t="s">
        <v>158</v>
      </c>
      <c r="C125" s="109"/>
      <c r="D125" s="103"/>
    </row>
    <row r="126" spans="1:4" s="104" customFormat="1" ht="15.75">
      <c r="A126" s="102"/>
      <c r="B126" s="108" t="s">
        <v>159</v>
      </c>
      <c r="C126" s="109"/>
      <c r="D126" s="103"/>
    </row>
    <row r="127" spans="1:4" s="104" customFormat="1" ht="15.75">
      <c r="A127" s="102"/>
      <c r="B127" s="108" t="s">
        <v>169</v>
      </c>
      <c r="C127" s="109"/>
      <c r="D127" s="103"/>
    </row>
    <row r="128" spans="1:4" s="29" customFormat="1" ht="15.75">
      <c r="A128" s="28"/>
      <c r="B128" s="100"/>
      <c r="C128" s="101"/>
      <c r="D128" s="60"/>
    </row>
    <row r="129" spans="1:7" s="36" customFormat="1" ht="15.75">
      <c r="A129" s="118" t="s">
        <v>170</v>
      </c>
      <c r="B129" s="118"/>
      <c r="C129" s="118"/>
      <c r="G129" s="41"/>
    </row>
    <row r="130" spans="1:3" ht="15.75">
      <c r="A130" s="30"/>
      <c r="B130" s="26" t="s">
        <v>108</v>
      </c>
      <c r="C130" s="21"/>
    </row>
    <row r="131" spans="1:3" ht="15.75" hidden="1">
      <c r="A131" s="30"/>
      <c r="B131" s="26" t="s">
        <v>54</v>
      </c>
      <c r="C131" s="21"/>
    </row>
  </sheetData>
  <sheetProtection/>
  <mergeCells count="6">
    <mergeCell ref="A1:C1"/>
    <mergeCell ref="A129:C129"/>
    <mergeCell ref="A2:C2"/>
    <mergeCell ref="A10:C10"/>
    <mergeCell ref="A78:C78"/>
    <mergeCell ref="A93:C93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57" r:id="rId3"/>
  <rowBreaks count="2" manualBreakCount="2">
    <brk id="41" max="5" man="1"/>
    <brk id="9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view="pageBreakPreview" zoomScale="90" zoomScaleSheetLayoutView="90" zoomScalePageLayoutView="0" workbookViewId="0" topLeftCell="A1">
      <selection activeCell="A25" sqref="A25:C25"/>
    </sheetView>
  </sheetViews>
  <sheetFormatPr defaultColWidth="9.140625" defaultRowHeight="15"/>
  <cols>
    <col min="1" max="1" width="56.421875" style="31" customWidth="1"/>
    <col min="2" max="2" width="22.57421875" style="31" customWidth="1"/>
    <col min="3" max="3" width="15.140625" style="31" customWidth="1"/>
    <col min="4" max="4" width="16.8515625" style="31" customWidth="1"/>
    <col min="5" max="5" width="16.421875" style="31" customWidth="1"/>
    <col min="6" max="6" width="15.140625" style="31" customWidth="1"/>
    <col min="7" max="16384" width="9.140625" style="31" customWidth="1"/>
  </cols>
  <sheetData>
    <row r="1" spans="1:4" ht="15.75" customHeight="1">
      <c r="A1" s="126" t="s">
        <v>126</v>
      </c>
      <c r="B1" s="126"/>
      <c r="C1" s="126"/>
      <c r="D1" s="126"/>
    </row>
    <row r="2" spans="1:4" ht="15">
      <c r="A2" s="67"/>
      <c r="B2" s="67"/>
      <c r="C2" s="67"/>
      <c r="D2" s="67"/>
    </row>
    <row r="3" spans="1:4" s="70" customFormat="1" ht="2.25" customHeight="1">
      <c r="A3" s="68"/>
      <c r="B3" s="69"/>
      <c r="C3" s="69"/>
      <c r="D3" s="69"/>
    </row>
    <row r="4" spans="1:4" s="70" customFormat="1" ht="15">
      <c r="A4" s="127" t="s">
        <v>104</v>
      </c>
      <c r="B4" s="128"/>
      <c r="C4" s="129"/>
      <c r="D4" s="71">
        <f>D5+D6+D7</f>
        <v>193334772</v>
      </c>
    </row>
    <row r="5" spans="1:4" s="70" customFormat="1" ht="15">
      <c r="A5" s="122" t="s">
        <v>75</v>
      </c>
      <c r="B5" s="123"/>
      <c r="C5" s="124"/>
      <c r="D5" s="72">
        <v>3155794</v>
      </c>
    </row>
    <row r="6" spans="1:4" s="70" customFormat="1" ht="15">
      <c r="A6" s="122" t="s">
        <v>76</v>
      </c>
      <c r="B6" s="123"/>
      <c r="C6" s="124"/>
      <c r="D6" s="73">
        <v>178978</v>
      </c>
    </row>
    <row r="7" spans="1:4" s="70" customFormat="1" ht="15">
      <c r="A7" s="122" t="s">
        <v>77</v>
      </c>
      <c r="B7" s="123"/>
      <c r="C7" s="124"/>
      <c r="D7" s="72">
        <v>190000000</v>
      </c>
    </row>
    <row r="8" spans="1:4" s="70" customFormat="1" ht="15">
      <c r="A8" s="122"/>
      <c r="B8" s="123"/>
      <c r="C8" s="124"/>
      <c r="D8" s="72"/>
    </row>
    <row r="9" spans="1:4" s="70" customFormat="1" ht="15">
      <c r="A9" s="122" t="s">
        <v>137</v>
      </c>
      <c r="B9" s="123"/>
      <c r="C9" s="124"/>
      <c r="D9" s="72">
        <f>22298559/100*80</f>
        <v>17838847.2</v>
      </c>
    </row>
    <row r="10" spans="1:4" s="70" customFormat="1" ht="15">
      <c r="A10" s="74"/>
      <c r="B10" s="75"/>
      <c r="C10" s="75"/>
      <c r="D10" s="75"/>
    </row>
    <row r="11" spans="1:4" s="70" customFormat="1" ht="75">
      <c r="A11" s="32" t="s">
        <v>74</v>
      </c>
      <c r="B11" s="11" t="s">
        <v>142</v>
      </c>
      <c r="C11" s="11" t="s">
        <v>138</v>
      </c>
      <c r="D11" s="11" t="s">
        <v>139</v>
      </c>
    </row>
    <row r="12" spans="1:6" s="70" customFormat="1" ht="30">
      <c r="A12" s="9" t="s">
        <v>144</v>
      </c>
      <c r="B12" s="10">
        <f>SUM(B13:B17)</f>
        <v>143631471</v>
      </c>
      <c r="C12" s="13"/>
      <c r="D12" s="76">
        <f>SUM(D13:D17)</f>
        <v>97846033.1</v>
      </c>
      <c r="F12" s="77"/>
    </row>
    <row r="13" spans="1:6" s="70" customFormat="1" ht="15">
      <c r="A13" s="2" t="s">
        <v>143</v>
      </c>
      <c r="B13" s="12">
        <f>5428570-500000</f>
        <v>4928570</v>
      </c>
      <c r="C13" s="14">
        <v>1</v>
      </c>
      <c r="D13" s="78">
        <f>B13*C13</f>
        <v>4928570</v>
      </c>
      <c r="F13" s="77"/>
    </row>
    <row r="14" spans="1:6" s="70" customFormat="1" ht="15">
      <c r="A14" s="2" t="s">
        <v>78</v>
      </c>
      <c r="B14" s="12">
        <v>1223750</v>
      </c>
      <c r="C14" s="14">
        <v>0.3</v>
      </c>
      <c r="D14" s="78">
        <f>B14*C14</f>
        <v>367125</v>
      </c>
      <c r="F14" s="77"/>
    </row>
    <row r="15" spans="1:6" s="70" customFormat="1" ht="15">
      <c r="A15" s="2" t="s">
        <v>79</v>
      </c>
      <c r="B15" s="12">
        <v>3071251</v>
      </c>
      <c r="C15" s="14">
        <v>0.5</v>
      </c>
      <c r="D15" s="78">
        <f>B15*C15</f>
        <v>1535625.5</v>
      </c>
      <c r="F15" s="77"/>
    </row>
    <row r="16" spans="1:6" s="70" customFormat="1" ht="15">
      <c r="A16" s="2" t="s">
        <v>80</v>
      </c>
      <c r="B16" s="12">
        <v>30708174</v>
      </c>
      <c r="C16" s="14">
        <v>0.6</v>
      </c>
      <c r="D16" s="78">
        <f>B16*C16</f>
        <v>18424904.4</v>
      </c>
      <c r="F16" s="77"/>
    </row>
    <row r="17" spans="1:6" s="70" customFormat="1" ht="15">
      <c r="A17" s="2" t="s">
        <v>81</v>
      </c>
      <c r="B17" s="12">
        <v>103699726</v>
      </c>
      <c r="C17" s="14">
        <v>0.7</v>
      </c>
      <c r="D17" s="78">
        <f>B17*C17</f>
        <v>72589808.19999999</v>
      </c>
      <c r="F17" s="77"/>
    </row>
    <row r="18" spans="1:6" s="70" customFormat="1" ht="30">
      <c r="A18" s="79" t="s">
        <v>155</v>
      </c>
      <c r="B18" s="80"/>
      <c r="C18" s="81"/>
      <c r="D18" s="82">
        <f>SUM(D13:D17)</f>
        <v>97846033.1</v>
      </c>
      <c r="F18" s="77"/>
    </row>
    <row r="19" spans="1:6" s="70" customFormat="1" ht="15">
      <c r="A19" s="1"/>
      <c r="B19" s="83"/>
      <c r="C19" s="84"/>
      <c r="D19" s="85"/>
      <c r="F19" s="77"/>
    </row>
    <row r="20" spans="1:6" s="70" customFormat="1" ht="15">
      <c r="A20" s="2" t="s">
        <v>140</v>
      </c>
      <c r="B20" s="7">
        <v>560000000</v>
      </c>
      <c r="C20" s="8">
        <v>0.85</v>
      </c>
      <c r="D20" s="76">
        <f>B20*C20</f>
        <v>476000000</v>
      </c>
      <c r="F20" s="77"/>
    </row>
    <row r="21" spans="1:6" s="70" customFormat="1" ht="25.5">
      <c r="A21" s="15" t="s">
        <v>105</v>
      </c>
      <c r="B21" s="110">
        <v>10000000</v>
      </c>
      <c r="C21" s="111">
        <v>1</v>
      </c>
      <c r="D21" s="86">
        <f>B21*C21</f>
        <v>10000000</v>
      </c>
      <c r="F21" s="77"/>
    </row>
    <row r="22" spans="1:6" s="70" customFormat="1" ht="30">
      <c r="A22" s="79" t="s">
        <v>146</v>
      </c>
      <c r="B22" s="71">
        <f>B20+B21</f>
        <v>570000000</v>
      </c>
      <c r="C22" s="87"/>
      <c r="D22" s="88">
        <f>D20+D21</f>
        <v>486000000</v>
      </c>
      <c r="F22" s="77"/>
    </row>
    <row r="23" spans="1:6" s="70" customFormat="1" ht="15">
      <c r="A23" s="89"/>
      <c r="B23" s="90"/>
      <c r="C23" s="91"/>
      <c r="D23" s="92"/>
      <c r="F23" s="77"/>
    </row>
    <row r="24" spans="1:6" s="70" customFormat="1" ht="36" customHeight="1">
      <c r="A24" s="125" t="s">
        <v>156</v>
      </c>
      <c r="B24" s="125"/>
      <c r="C24" s="125"/>
      <c r="D24" s="93">
        <f>D22+D12</f>
        <v>583846033.1</v>
      </c>
      <c r="F24" s="77"/>
    </row>
    <row r="25" spans="1:6" s="70" customFormat="1" ht="36" customHeight="1">
      <c r="A25" s="125" t="s">
        <v>157</v>
      </c>
      <c r="B25" s="125"/>
      <c r="C25" s="125"/>
      <c r="D25" s="94">
        <f>D4+D24</f>
        <v>777180805.1</v>
      </c>
      <c r="F25" s="77"/>
    </row>
  </sheetData>
  <sheetProtection/>
  <mergeCells count="9">
    <mergeCell ref="A9:C9"/>
    <mergeCell ref="A24:C24"/>
    <mergeCell ref="A25:C25"/>
    <mergeCell ref="A1:D1"/>
    <mergeCell ref="A4:C4"/>
    <mergeCell ref="A5:C5"/>
    <mergeCell ref="A6:C6"/>
    <mergeCell ref="A7:C7"/>
    <mergeCell ref="A8:C8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Ovsova_OA</dc:creator>
  <cp:keywords/>
  <dc:description/>
  <cp:lastModifiedBy>erankin_av</cp:lastModifiedBy>
  <cp:lastPrinted>2014-02-26T13:29:14Z</cp:lastPrinted>
  <dcterms:created xsi:type="dcterms:W3CDTF">2013-03-18T04:42:40Z</dcterms:created>
  <dcterms:modified xsi:type="dcterms:W3CDTF">2014-03-24T08:25:13Z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